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0875" activeTab="0"/>
  </bookViews>
  <sheets>
    <sheet name="README" sheetId="1" r:id="rId1"/>
    <sheet name="SuiBiTrans_RiV_Bov" sheetId="2" r:id="rId2"/>
    <sheet name="SuiBiTrans_Pfe_Che" sheetId="3" r:id="rId3"/>
    <sheet name="Corr" sheetId="4" state="hidden" r:id="rId4"/>
  </sheets>
  <definedNames>
    <definedName name="Ausblendspalten" localSheetId="3">'Corr'!$I:$Q</definedName>
    <definedName name="Ausblendspalten" localSheetId="0">'README'!$I:$Q</definedName>
    <definedName name="Ausblendspalten" localSheetId="2">'SuiBiTrans_Pfe_Che'!$I:$Q</definedName>
    <definedName name="Ausblendspalten">'SuiBiTrans_RiV_Bov'!$I:$Q</definedName>
    <definedName name="_xlnm.Print_Area" localSheetId="3">'Corr'!$A$1:$H$56</definedName>
    <definedName name="_xlnm.Print_Area" localSheetId="0">'README'!$A$1:$H$94</definedName>
    <definedName name="_xlnm.Print_Area" localSheetId="2">'SuiBiTrans_Pfe_Che'!$A$1:$H$56</definedName>
    <definedName name="_xlnm.Print_Area" localSheetId="1">'SuiBiTrans_RiV_Bov'!$A$1:$H$94</definedName>
  </definedNames>
  <calcPr fullCalcOnLoad="1"/>
</workbook>
</file>

<file path=xl/sharedStrings.xml><?xml version="1.0" encoding="utf-8"?>
<sst xmlns="http://schemas.openxmlformats.org/spreadsheetml/2006/main" count="465" uniqueCount="239">
  <si>
    <t>Durchschnitts-
bestand
gemäss TVD in Stück (=dauernd besetzte Plätze)</t>
  </si>
  <si>
    <t>prozentuale Verteilung
(gemäss Einteilung Betrieb)</t>
  </si>
  <si>
    <t>Massgebender Durchschnitts-
bestand
für die Suisse-Bilanz</t>
  </si>
  <si>
    <t>Milchkühe</t>
  </si>
  <si>
    <t>Milchkuh</t>
  </si>
  <si>
    <t>andere Kühe</t>
  </si>
  <si>
    <t>männliche Tiere, über 730 Tage alt</t>
  </si>
  <si>
    <t>Zuchtstier</t>
  </si>
  <si>
    <t>Summe massgebender Durchschnittsbestand</t>
  </si>
  <si>
    <t>Tierkategorie
gemäss
TVD-Tierliste</t>
  </si>
  <si>
    <t>weibliche Tiere, über 730 Tage alt *</t>
  </si>
  <si>
    <t>* ohne Abkalbung</t>
  </si>
  <si>
    <t>weibliche Tiere, 366 bis 730 Tage alt *</t>
  </si>
  <si>
    <t>Betrieb:</t>
  </si>
  <si>
    <t>Jahr:</t>
  </si>
  <si>
    <t>Datum:</t>
  </si>
  <si>
    <t>Ort:</t>
  </si>
  <si>
    <t xml:space="preserve">    Wegleitung zur Suisse-Bilanz enthalten.</t>
  </si>
  <si>
    <t>3. Stückzahlen der Nutztierkategorien aus der Zusammenfassung in Suisse-Bilanz übertragen</t>
  </si>
  <si>
    <t xml:space="preserve">Diese Umrechungshilfe erlaubt den Durchschnittsbestand aus der TVD-Auswertung in die entsprechenden Tierkategorien auf Ihrem Betrieb umzurechnen. </t>
  </si>
  <si>
    <t>Sprache</t>
  </si>
  <si>
    <t>Deutsch</t>
  </si>
  <si>
    <t>Français</t>
  </si>
  <si>
    <t>Italiano</t>
  </si>
  <si>
    <t>Langue</t>
  </si>
  <si>
    <t>Lingua</t>
  </si>
  <si>
    <t>Exploitation:</t>
  </si>
  <si>
    <t>Année:</t>
  </si>
  <si>
    <t>Achtung: Summe ergibt nicht 100%!</t>
  </si>
  <si>
    <t>Vache laitière</t>
  </si>
  <si>
    <t>Bovin d'élevage, 1 à 2 ans</t>
  </si>
  <si>
    <t>Taureau d'élevage</t>
  </si>
  <si>
    <t>* sans vêlage</t>
  </si>
  <si>
    <t>Vaches laitières</t>
  </si>
  <si>
    <t>Autres vaches</t>
  </si>
  <si>
    <t>Animaux mâles de plus de 730 jours</t>
  </si>
  <si>
    <t>Date:</t>
  </si>
  <si>
    <t>Lieu:</t>
  </si>
  <si>
    <t>Sprache gewählt</t>
  </si>
  <si>
    <t>Catégorie selon liste d'animaux de la BDTA</t>
  </si>
  <si>
    <t>Animaux mâles de 366 à 730 jours</t>
  </si>
  <si>
    <t>männliche Tiere,  366 bis 730 Tage alt</t>
  </si>
  <si>
    <t>Nutztierkategorie gemäss Tabelle 1 der Wegleitung Suisse-Bilanz</t>
  </si>
  <si>
    <t>3. Reprendre les nombres d'unités dans les catégories des animaux de rente à partir du résumé de Suisse-Bilan</t>
  </si>
  <si>
    <t>Effectif
moyen
selon BDTA en unités (=places constamment occupées)</t>
  </si>
  <si>
    <t>Répartition en pourcentages
(selon répartition exploitation)</t>
  </si>
  <si>
    <t>Effectif moyen
déterminant
pour le Suisse-Bilan</t>
  </si>
  <si>
    <t>Catégorie d'animaux de rente selon tableau 1 du guide Suisse-Bilan</t>
  </si>
  <si>
    <t xml:space="preserve">    dans le guide Suisse-Bilan</t>
  </si>
  <si>
    <t>Somme de l'effectif moyen déterminant</t>
  </si>
  <si>
    <t>Attention: Somme pas égale à 100%!</t>
  </si>
  <si>
    <t>1) Es handelt sich um Nettowerte, Abwesenheiten sind bereits berücksichtigt</t>
  </si>
  <si>
    <t>2) Hinweise zur Einteilung der Rindviehkategorien sind in der</t>
  </si>
  <si>
    <t>1) Il s’agit de chiffres nets, les absences sont déjà prises en compte.</t>
  </si>
  <si>
    <t>Cette aide à la conversion permet de convertir l'effectif moyen de l'évaluation BDTA dans les catégories animales correspondantes dans votre exploitation</t>
  </si>
  <si>
    <t>TVD-Nr.:</t>
  </si>
  <si>
    <t>N° BDTA:</t>
  </si>
  <si>
    <t>Supporto alla conversione per la ripresa di effettivi di bovini BDTA in Suisse-Bilanz</t>
  </si>
  <si>
    <t>Azienda:</t>
  </si>
  <si>
    <t>Anno:</t>
  </si>
  <si>
    <t>Questo supporto permette di convertire l'effettivo medio della valutazione BDTA nelle categorie di animali corrispondenti della vostra azienda</t>
  </si>
  <si>
    <t>Categoria secondo la lista di animali BDTA</t>
  </si>
  <si>
    <t>Categoria di animali da reddito secondo la tabella 1 della guida Suisse-Bilanz</t>
  </si>
  <si>
    <t>Altre vacche</t>
  </si>
  <si>
    <t>N. BDTA</t>
  </si>
  <si>
    <t>Data:</t>
  </si>
  <si>
    <t>Luogo:</t>
  </si>
  <si>
    <t>Attenzione: la somma non dà 100%!</t>
  </si>
  <si>
    <t>Somma dell'effettivo medio determinante</t>
  </si>
  <si>
    <t>* parto escluso</t>
  </si>
  <si>
    <t>Effettivo medio determinante per Suisse-Bilanz</t>
  </si>
  <si>
    <t>3. Riportare i numeri di capi nelle categorie di animali da reddito a partire dal riassunto di Suisse-Bilanz</t>
  </si>
  <si>
    <t>Effettivo medio secondo BDTA in capi (=poste costantemente occupate)</t>
  </si>
  <si>
    <t>Ripartizione percentuale (secondo classificazione azienda)</t>
  </si>
  <si>
    <t>Tori da allevamento</t>
  </si>
  <si>
    <t>2) Vous trouverez des indications sur les catégories de bétail bovin</t>
  </si>
  <si>
    <t>Animaux femelles de plus de 730 jours *</t>
  </si>
  <si>
    <t>Animaux femelles de 366 à 730 jours *</t>
  </si>
  <si>
    <t>Bestiame giovane di 1-2 anni d'età</t>
  </si>
  <si>
    <t>Manza &gt;2 anni d'età</t>
  </si>
  <si>
    <t xml:space="preserve">1) Valori netti, le assenze sono già considerate </t>
  </si>
  <si>
    <t>contenute nella guida Suisse-Bilanz</t>
  </si>
  <si>
    <t>Animali femmina &gt;730 giorni d'età *</t>
  </si>
  <si>
    <t>Log-Infos</t>
  </si>
  <si>
    <t>Versionsnummer</t>
  </si>
  <si>
    <t>Inhalt</t>
  </si>
  <si>
    <t>1.0</t>
  </si>
  <si>
    <t>1.1</t>
  </si>
  <si>
    <t>Nur Deutsch und Französisch</t>
  </si>
  <si>
    <t>Freigabedatum</t>
  </si>
  <si>
    <t>Zusätzlich Italienisch</t>
  </si>
  <si>
    <t>männliche Tiere, bis 160 Tage alt</t>
  </si>
  <si>
    <t>männliche Tiere, 161 bis 365 Tage alt</t>
  </si>
  <si>
    <t>weibliche Tiere, bis 160 Tage alt</t>
  </si>
  <si>
    <t>weibliche Tiere, 161 bis 365 Tage alt</t>
  </si>
  <si>
    <t>Animaux mâles jusqu'à 160 jours</t>
  </si>
  <si>
    <t>Animaux mâles de 161 à 365 jours</t>
  </si>
  <si>
    <t>Animaux femelles jusqu'à 160 jours</t>
  </si>
  <si>
    <t>Animaux femelles de 161 à 365 jours</t>
  </si>
  <si>
    <t>1.2</t>
  </si>
  <si>
    <t>Anpassung an neue Einteilung: Tiere&lt;160 d</t>
  </si>
  <si>
    <t>Beispiel Rindviehmast</t>
  </si>
  <si>
    <t>1.2a</t>
  </si>
  <si>
    <t>Anpassungen an neue Einteilung: Tiere&lt;160 d: Einfügen von 2 Rindviehmastkat. In Tiere&lt;160 d</t>
  </si>
  <si>
    <t>fehlende Kat. Auch noch angepasst (weibl.&lt;160 d)</t>
  </si>
  <si>
    <t>1.3</t>
  </si>
  <si>
    <t>Mutterkühe: leicht, mittel, schwer</t>
  </si>
  <si>
    <t>Vache mère moyenne, PV 600-700 kg, valeurs sans veau</t>
  </si>
  <si>
    <t>Vache mère lourde, PV ≥700 kg, valeurs sans veau</t>
  </si>
  <si>
    <t>Vache mère légère, PV &lt;600 kg, valeurs sans veau</t>
  </si>
  <si>
    <t>Vacca madre pesante, PV: ≥ 700 kg, senza vitello</t>
  </si>
  <si>
    <t>Vacca madre leggera, PV: &lt; 600 kg, senza vitello</t>
  </si>
  <si>
    <t>Mutterkuh mittel, LG: 600 - 700 kg, Werte ohne Kalb</t>
  </si>
  <si>
    <t>Mutterkuh schwer, LG: ≥ 700 kg, Werte ohne Kalb</t>
  </si>
  <si>
    <t>Mutterkuh leicht, LG: &lt; 600 kg, Werte ohne Kalb</t>
  </si>
  <si>
    <t>1. Riportare i numeri di capi della lista degli animali BDTA (estratto www.agate.ch &gt; Calcolatore UBG &gt; AniCalc) nelle righe gialle della colonna 1</t>
  </si>
  <si>
    <t>Vacca madre media, PV: 600 - 700 kg, senza vitello</t>
  </si>
  <si>
    <t>Vacca lattifera</t>
  </si>
  <si>
    <t>2) Le indicazioni sulle categorie di bestiame bovino sono</t>
  </si>
  <si>
    <t>1. Stückzahlen aus TVD-Tierliste (Auszug aus www.agate.ch &gt; GVE-Rechner &gt; AniCalc) in gelbe Zellen von Spalte 1 übertragen</t>
  </si>
  <si>
    <t>Animali maschi di 161 - 365 giorni d'età</t>
  </si>
  <si>
    <t>Animali maschi di 366 - 730 giorni d'età</t>
  </si>
  <si>
    <t>Animali femmina di 366 - 730 giorni d'età *</t>
  </si>
  <si>
    <t>Animali femmina di 161 - 365 giorni d'età</t>
  </si>
  <si>
    <t>Animali femmina &lt; 160 giorni d'età</t>
  </si>
  <si>
    <t>Animali maschi &gt; 730 giorni d'età</t>
  </si>
  <si>
    <t>Animali maschi &lt; 160 giorni d'età</t>
  </si>
  <si>
    <t>Vacche lattifere</t>
  </si>
  <si>
    <t>Esempio:  bovini da ingrasso</t>
  </si>
  <si>
    <t>Example: bovin à l'engrais</t>
  </si>
  <si>
    <t>1. Reprendre les nombres d'unités de la liste des animaux BDTA (extrait de www.agate.ch &gt; Calculateur UGB &gt; AniCalc) dans les lignes jaunes de la colonne 1</t>
  </si>
  <si>
    <t>Zusammenfassung der Nutztierkategorien:</t>
  </si>
  <si>
    <t>Jungvieh 1-2-jährig</t>
  </si>
  <si>
    <t>Riassunto delle categorie di animali da reddito:</t>
  </si>
  <si>
    <t>Résumé des catégories d'animaux de rente:</t>
  </si>
  <si>
    <t>2. Prozentuale Verteilungen auf gelben Zellen der Spalte 3 vornehmen</t>
  </si>
  <si>
    <t>2. Effectuer les répartitions en pourcentages sur les lignes jaunes de la colonne 3</t>
  </si>
  <si>
    <t>2. Effettuare le ripartizioni percentuali nelle righe gialle della colonna 3</t>
  </si>
  <si>
    <t>Tiere der Pferdegattung, über 900 Tage alt</t>
  </si>
  <si>
    <t>Tiere der Pferdegattung, über 180 bis 900 Tage alt</t>
  </si>
  <si>
    <t>Tiere der Pferdegattung, bis 180 Tage alt</t>
  </si>
  <si>
    <t>Widerristhöhe (ausgewachsen) bis 148 cm</t>
  </si>
  <si>
    <t>Widerristhöhe (ausgewachsen) 148 cm und höher</t>
  </si>
  <si>
    <t>Ponies**, Kleinpferde, Esel (jeden Alters, &lt; 148 cm)</t>
  </si>
  <si>
    <t>** alle Tiere der Pferdegattung unter 148 cm Widerristhöhe (ausgewachsen) mit Ausnahme der Pferde &lt; 148 cm, die unter 
Fussnote * erwähnt sind.</t>
  </si>
  <si>
    <t>2) Hinweise zur Einteilung der Tiere der Pferdegattung sind in der Wegleitung zur Suisse-Bilanz enthalten.</t>
  </si>
  <si>
    <t>2) Vous trouverez des indications sur les catégories de bétail bovin dans le guide Suisse-Bilanz</t>
  </si>
  <si>
    <t>2) Le indicazioni sulle categorie di bestiame bovino sonocontenute nella guida Suisse-Bilanz</t>
  </si>
  <si>
    <t>in die Suisse-Bilanz</t>
  </si>
  <si>
    <t>Umrechnungshilfe zur Übernahme von TVD-Bestände mit Tieren der Pferdegattung</t>
  </si>
  <si>
    <t>xx.xx.2017</t>
  </si>
  <si>
    <t>Umrechnungshilfe zur Übernahme von TVD-Rindviehbeständen in die Suisse-Bilanz</t>
  </si>
  <si>
    <t>Maultiere, Maulesel (über 180 d, unabh. der Widerristhöhe)</t>
  </si>
  <si>
    <t>Maultiere, Maulesel (bis 180 d, unabh. der Widerristhöhe)</t>
  </si>
  <si>
    <t>Rindviehmast Weidemast &gt; 4 Monate</t>
  </si>
  <si>
    <t>Bovin à l'engrais (pâturage), &gt; 4 mois</t>
  </si>
  <si>
    <t>Bovini da ingrasso (pascolo), &gt; 4 mesi d'età</t>
  </si>
  <si>
    <t>Streichung Ammenkühe
neues Blatt mit Pferdekategorien</t>
  </si>
  <si>
    <t>Korrekturen</t>
  </si>
  <si>
    <t>Entwicklerversion</t>
  </si>
  <si>
    <t>geändert</t>
  </si>
  <si>
    <t>Person</t>
  </si>
  <si>
    <t>Datum</t>
  </si>
  <si>
    <t>Programmversion</t>
  </si>
  <si>
    <t>Rindviehmastkategorien rückgebaut (von drei zu den fünf alten)
Versionsdatum auf 11 2017 geändert</t>
  </si>
  <si>
    <t>IWE</t>
  </si>
  <si>
    <t>neues Tabellenblatt mit Pferdekategorien, Grundlage ist RiV-Blatt
blaue Texte=spezifisch Pferde; schwarze Texte=Bezug auf RiV-Blatt</t>
  </si>
  <si>
    <t>neue Rindviehmastkategorien eingefügt (&lt;&gt; 160 d). Nicht mehr benötigte Zeilen gelöscht.</t>
  </si>
  <si>
    <t>Pferde (bis 180 d, über 148 cm oder Fussnote*)</t>
  </si>
  <si>
    <t>Pferde (über 180 d, über 148 cm oder Fussnote*)</t>
  </si>
  <si>
    <t>Mulet et bardot (&gt; 180 j, indépendemment hauteur au garrot)</t>
  </si>
  <si>
    <t>Mulet et bardot (&lt; 180 j, indépendemment hauteur au garrot)</t>
  </si>
  <si>
    <t>* inclus les races de chevaux suivantes avec une hauteur au garrot &lt;148 cm : p.e.   Arabe, Haflinger, Hanovrien, Palomino, Paso différentes souches, Pinto, Quarter Horse, Tinker</t>
  </si>
  <si>
    <t xml:space="preserve">** Toutes les catégories de chevaux en dessous de 148 cm de hauteur au garrot (taille adulte), à l’exception de races de chevaux &lt; 148 
cm qui sont citées à la note  * . </t>
  </si>
  <si>
    <t>* inkl. folgende Pferderassen mit Wiederrist &lt; 148 cm: z.B. Araber, Haflinger, Hanoveraner, Palomino, Paso, Pinto, Quarter Horse, Tinker</t>
  </si>
  <si>
    <t>Poney, petit cheval, âne (de tous âges &lt; 148 cm, l'exception*)</t>
  </si>
  <si>
    <t>Cheval (&gt; 180 j, &gt; 148 cm ou note*)</t>
  </si>
  <si>
    <t>Cheval (&lt; 180 j, &gt; 148 cm ou note*)</t>
  </si>
  <si>
    <t xml:space="preserve">Blatt Corr neu erstellt (mit Ausblendspalten, damit Makro funktioniert)
teilweise F übersetzungen, div. Korrekturen </t>
  </si>
  <si>
    <t>Equidés de plus de 900 jours</t>
  </si>
  <si>
    <t>Equidés de plus de 180 à 900 jours</t>
  </si>
  <si>
    <t>Equidés jusqu'à 180 jours</t>
  </si>
  <si>
    <t>Altezza al garrese 148 cm e oltre</t>
  </si>
  <si>
    <t>Altezza al garrese fino al 148 cm</t>
  </si>
  <si>
    <t>Animali della specie equina, &gt; 900 giorni di età</t>
  </si>
  <si>
    <t>Animali della specie equina, 180-900 giorni di età</t>
  </si>
  <si>
    <t>Animali della specie equina, &lt; 180 giorni di età</t>
  </si>
  <si>
    <t>Muli e bardotti (&gt; 180 giorni indipend. dall'altezza al garrese)</t>
  </si>
  <si>
    <t>Muli e bardotti (&lt; 180 giorni indipend. dall'altezza al garrese)</t>
  </si>
  <si>
    <t>Pony, callallini e asini di qualsiasi età**</t>
  </si>
  <si>
    <t xml:space="preserve">* Incl. le seguenti razze equine con altezza al garrese inferiore a 148 cm: p.e. Arabo, Haflinger, Hannover, Palomino,  Paso diverse ferrature, Pinto, Quarter Horse, Tinker.  </t>
  </si>
  <si>
    <t>** Tutti gli animali della specie equina con un’altezza al garrese inferiore a 148 cm (adulti) ad eccezione dei cavalli con 
altezza al garrese inferiore a 148 cm, menzionati alla nota **.</t>
  </si>
  <si>
    <t>Cavallo &gt; 180 giorni, &gt; 148 cm o nota*)</t>
  </si>
  <si>
    <t>Cavallo (fino a 180 giorni, &gt; 148 cm o nota*)</t>
  </si>
  <si>
    <t>Hauteur au garrot (taille adulte) &gt; 148 cm</t>
  </si>
  <si>
    <t>Hauteur au garrot (taille adulte) &lt; 148 cm</t>
  </si>
  <si>
    <t>restliche Übersetzungen F und I</t>
  </si>
  <si>
    <t xml:space="preserve">Aide à la conversion pour la reprise de cheptels Equidés BDTA </t>
  </si>
  <si>
    <t>dans le Suisse-Bilanz</t>
  </si>
  <si>
    <t>Aide à la conversion pour la reprise de cheptels bovins BDTA dans le Suisse-Bilanz</t>
  </si>
  <si>
    <t>Supporto alla conversione per la ripresa di effettivi di animali della specie equina BDTA</t>
  </si>
  <si>
    <t>in Suisse-Bilanz</t>
  </si>
  <si>
    <t>Jungvieh über 2-jährig</t>
  </si>
  <si>
    <t>Mutterkuhkalb bis 160 Tage</t>
  </si>
  <si>
    <t>Mutterkuhkalb &gt; 160 Tage, mittelschwer (200-250 kg SG)</t>
  </si>
  <si>
    <t>Mutterkuhkalb &gt; 160 Tage, schwer (&gt; 250 kg SG)</t>
  </si>
  <si>
    <t>Mutterkuhkalb &gt; 160 Tage, leicht (&lt; 200 kg SG)</t>
  </si>
  <si>
    <t>Rindviehmast bis 160 Tage</t>
  </si>
  <si>
    <t>Rindviehmast &gt; 160 Tage</t>
  </si>
  <si>
    <t xml:space="preserve">Jungvieh bis 160 Tage </t>
  </si>
  <si>
    <t>Jungvieh 160-365 Tage</t>
  </si>
  <si>
    <t>BLW / AGRIDEA 10 2020 V 1.5</t>
  </si>
  <si>
    <t>Neue Tierkategorien für Mutterkuhkälber, Rindviehmast, Jungvieh&lt;1J. (Wegleitung 1.16)</t>
  </si>
  <si>
    <t>OFAG / AGRIDEA 10 2020 V 1.5</t>
  </si>
  <si>
    <t>UFAG / AGRIDEA 10 2020 V 1.5</t>
  </si>
  <si>
    <t>Bovin d'élevage, jusqu'à 160 jours</t>
  </si>
  <si>
    <t>Bovin d'élevage, 160-365 jours</t>
  </si>
  <si>
    <t>Bovin d'élevage, plus de 2 ans</t>
  </si>
  <si>
    <t>Veau allaité, jusqu'à 160 jours</t>
  </si>
  <si>
    <t>Bovin à l'engrais, jusqu'à 160 jours</t>
  </si>
  <si>
    <t>Veau allaité, &gt; 160 jours, leger (&lt; 200 kg PM)</t>
  </si>
  <si>
    <t>Veau allaité, &gt; 160 jours, moyen (200 à 250 kg PM)</t>
  </si>
  <si>
    <t>Veau allaité, &gt; 160 jours, lourd (&gt; 250 kg PM)</t>
  </si>
  <si>
    <t>Bovin à l'engrais, &gt; 160 jours</t>
  </si>
  <si>
    <t>Bestiame giovane, &lt; 160 giorni d'età</t>
  </si>
  <si>
    <t>Bestiame giovane, 160-365 gioni d'età</t>
  </si>
  <si>
    <t>Mastkälberplatz, 60 - 220 kg; 2.6 Umtriebe</t>
  </si>
  <si>
    <t>Posta vitello da ingrasso, 60-220 kg; 2.6 cicli</t>
  </si>
  <si>
    <t>Vitello allattato, &lt; 160 gioni d'età</t>
  </si>
  <si>
    <t>Bovini da ingrasso, &lt;160 gioni d'età</t>
  </si>
  <si>
    <t>Bovini da ingrasso, &gt; 160 gioni d'età</t>
  </si>
  <si>
    <t>Vitello allattato, &gt; 160 gioni, media (200-250 kg PM)</t>
  </si>
  <si>
    <t>Vitello allattato, &gt; 160 gioni, pesante (&gt; 250 kg PM)</t>
  </si>
  <si>
    <t>Vitello allattato, &gt; 160 gioni, leggera (&lt; 200 kg PM)</t>
  </si>
  <si>
    <t>Veau à l'engrais, 60-220 kg</t>
  </si>
  <si>
    <t>202X</t>
  </si>
  <si>
    <t>123.321.456</t>
  </si>
  <si>
    <t>--&gt;siehe Tabellenblatt "Corr"</t>
  </si>
  <si>
    <t>Exemple Bovin à l'engrais</t>
  </si>
</sst>
</file>

<file path=xl/styles.xml><?xml version="1.0" encoding="utf-8"?>
<styleSheet xmlns="http://schemas.openxmlformats.org/spreadsheetml/2006/main">
  <numFmts count="39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0.000"/>
    <numFmt numFmtId="186" formatCode="0\ &quot;%&quot;"/>
    <numFmt numFmtId="187" formatCode="0.0000"/>
    <numFmt numFmtId="188" formatCode="[$-807]dddd\,\ d\.\ mmmm\ yyyy"/>
    <numFmt numFmtId="189" formatCode="dd/mm/yyyy;@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0.0\ &quot;%&quot;"/>
  </numFmts>
  <fonts count="53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8"/>
      <color indexed="8"/>
      <name val="Arial"/>
      <family val="2"/>
    </font>
    <font>
      <b/>
      <sz val="17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ahoma"/>
      <family val="2"/>
    </font>
    <font>
      <b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30"/>
      <name val="Arial"/>
      <family val="2"/>
    </font>
    <font>
      <b/>
      <sz val="11"/>
      <color indexed="10"/>
      <name val="Arial"/>
      <family val="2"/>
    </font>
    <font>
      <sz val="8"/>
      <name val="Segoe UI"/>
      <family val="2"/>
    </font>
    <font>
      <b/>
      <vertAlign val="superscript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rgb="FF0070C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double"/>
      <bottom style="double"/>
    </border>
    <border>
      <left style="thin"/>
      <right style="thin"/>
      <top style="double"/>
      <bottom style="thin"/>
    </border>
    <border>
      <left style="double"/>
      <right style="thin"/>
      <top>
        <color indexed="63"/>
      </top>
      <bottom/>
    </border>
    <border>
      <left/>
      <right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/>
      <top style="double"/>
      <bottom style="thin"/>
    </border>
    <border>
      <left/>
      <right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 style="hair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5" borderId="2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6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1" borderId="9" applyNumberFormat="0" applyAlignment="0" applyProtection="0"/>
  </cellStyleXfs>
  <cellXfs count="2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2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Continuous" vertical="center" wrapText="1"/>
      <protection/>
    </xf>
    <xf numFmtId="187" fontId="0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Continuous" vertical="center" wrapText="1"/>
      <protection/>
    </xf>
    <xf numFmtId="187" fontId="0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187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186" fontId="0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87" fontId="0" fillId="0" borderId="12" xfId="0" applyNumberFormat="1" applyFont="1" applyFill="1" applyBorder="1" applyAlignment="1" applyProtection="1">
      <alignment horizontal="left" vertical="center"/>
      <protection/>
    </xf>
    <xf numFmtId="187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centerContinuous" vertical="center"/>
      <protection/>
    </xf>
    <xf numFmtId="0" fontId="0" fillId="0" borderId="26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2" fontId="0" fillId="0" borderId="0" xfId="0" applyNumberFormat="1" applyFont="1" applyFill="1" applyAlignment="1" applyProtection="1">
      <alignment horizontal="left" vertical="center"/>
      <protection/>
    </xf>
    <xf numFmtId="2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18" xfId="0" applyNumberFormat="1" applyFont="1" applyFill="1" applyBorder="1" applyAlignment="1" applyProtection="1">
      <alignment horizontal="right" vertical="center" indent="4"/>
      <protection/>
    </xf>
    <xf numFmtId="2" fontId="0" fillId="0" borderId="28" xfId="0" applyNumberFormat="1" applyFont="1" applyFill="1" applyBorder="1" applyAlignment="1" applyProtection="1">
      <alignment horizontal="right" vertical="center" indent="4"/>
      <protection/>
    </xf>
    <xf numFmtId="2" fontId="0" fillId="0" borderId="29" xfId="0" applyNumberFormat="1" applyFont="1" applyFill="1" applyBorder="1" applyAlignment="1" applyProtection="1">
      <alignment horizontal="right" vertical="center" indent="4"/>
      <protection/>
    </xf>
    <xf numFmtId="2" fontId="0" fillId="0" borderId="18" xfId="0" applyNumberFormat="1" applyFont="1" applyFill="1" applyBorder="1" applyAlignment="1" applyProtection="1">
      <alignment horizontal="right" vertical="center" wrapText="1" indent="4"/>
      <protection/>
    </xf>
    <xf numFmtId="2" fontId="0" fillId="0" borderId="30" xfId="0" applyNumberFormat="1" applyFont="1" applyFill="1" applyBorder="1" applyAlignment="1" applyProtection="1">
      <alignment horizontal="right" vertical="center" indent="4"/>
      <protection/>
    </xf>
    <xf numFmtId="2" fontId="0" fillId="0" borderId="27" xfId="0" applyNumberFormat="1" applyFont="1" applyFill="1" applyBorder="1" applyAlignment="1" applyProtection="1">
      <alignment horizontal="right" vertical="center" indent="4"/>
      <protection/>
    </xf>
    <xf numFmtId="2" fontId="0" fillId="0" borderId="0" xfId="0" applyNumberFormat="1" applyFont="1" applyFill="1" applyBorder="1" applyAlignment="1" applyProtection="1">
      <alignment horizontal="right" vertical="center" indent="4"/>
      <protection/>
    </xf>
    <xf numFmtId="2" fontId="1" fillId="0" borderId="31" xfId="0" applyNumberFormat="1" applyFont="1" applyFill="1" applyBorder="1" applyAlignment="1" applyProtection="1">
      <alignment horizontal="right" vertical="center" indent="4"/>
      <protection/>
    </xf>
    <xf numFmtId="2" fontId="1" fillId="0" borderId="29" xfId="0" applyNumberFormat="1" applyFont="1" applyFill="1" applyBorder="1" applyAlignment="1" applyProtection="1">
      <alignment horizontal="right" vertical="center" indent="4"/>
      <protection/>
    </xf>
    <xf numFmtId="2" fontId="1" fillId="0" borderId="32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wrapText="1" indent="4"/>
      <protection/>
    </xf>
    <xf numFmtId="186" fontId="0" fillId="0" borderId="18" xfId="0" applyNumberFormat="1" applyFont="1" applyFill="1" applyBorder="1" applyAlignment="1" applyProtection="1">
      <alignment horizontal="right" vertical="center" indent="4"/>
      <protection/>
    </xf>
    <xf numFmtId="186" fontId="0" fillId="0" borderId="27" xfId="0" applyNumberFormat="1" applyFont="1" applyFill="1" applyBorder="1" applyAlignment="1" applyProtection="1">
      <alignment horizontal="right" vertical="center" indent="4"/>
      <protection/>
    </xf>
    <xf numFmtId="187" fontId="1" fillId="0" borderId="33" xfId="0" applyNumberFormat="1" applyFont="1" applyFill="1" applyBorder="1" applyAlignment="1" applyProtection="1">
      <alignment horizontal="right" vertical="center" indent="3"/>
      <protection/>
    </xf>
    <xf numFmtId="187" fontId="0" fillId="32" borderId="34" xfId="0" applyNumberFormat="1" applyFont="1" applyFill="1" applyBorder="1" applyAlignment="1" applyProtection="1">
      <alignment horizontal="right" vertical="center" wrapText="1" indent="3"/>
      <protection locked="0"/>
    </xf>
    <xf numFmtId="187" fontId="0" fillId="32" borderId="35" xfId="0" applyNumberFormat="1" applyFont="1" applyFill="1" applyBorder="1" applyAlignment="1" applyProtection="1">
      <alignment horizontal="right" vertical="center" wrapText="1" indent="3"/>
      <protection locked="0"/>
    </xf>
    <xf numFmtId="0" fontId="0" fillId="32" borderId="36" xfId="0" applyFont="1" applyFill="1" applyBorder="1" applyAlignment="1" applyProtection="1">
      <alignment/>
      <protection locked="0"/>
    </xf>
    <xf numFmtId="186" fontId="0" fillId="32" borderId="28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29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7" xfId="0" applyNumberFormat="1" applyFont="1" applyFill="1" applyBorder="1" applyAlignment="1" applyProtection="1">
      <alignment horizontal="right" vertical="center" indent="4"/>
      <protection locked="0"/>
    </xf>
    <xf numFmtId="186" fontId="0" fillId="32" borderId="30" xfId="0" applyNumberFormat="1" applyFont="1" applyFill="1" applyBorder="1" applyAlignment="1" applyProtection="1">
      <alignment horizontal="right" vertical="center" indent="4"/>
      <protection locked="0"/>
    </xf>
    <xf numFmtId="0" fontId="4" fillId="0" borderId="0" xfId="0" applyFont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3" fillId="32" borderId="36" xfId="0" applyFont="1" applyFill="1" applyBorder="1" applyAlignment="1" applyProtection="1">
      <alignment horizontal="left" vertical="center"/>
      <protection locked="0"/>
    </xf>
    <xf numFmtId="1" fontId="3" fillId="32" borderId="36" xfId="0" applyNumberFormat="1" applyFont="1" applyFill="1" applyBorder="1" applyAlignment="1" applyProtection="1">
      <alignment horizontal="center" vertical="center"/>
      <protection locked="0"/>
    </xf>
    <xf numFmtId="186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Continuous" vertical="center" wrapText="1"/>
      <protection/>
    </xf>
    <xf numFmtId="187" fontId="9" fillId="0" borderId="12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0" fillId="0" borderId="38" xfId="0" applyFont="1" applyFill="1" applyBorder="1" applyAlignment="1" applyProtection="1">
      <alignment horizontal="left" vertical="center"/>
      <protection/>
    </xf>
    <xf numFmtId="0" fontId="2" fillId="0" borderId="39" xfId="0" applyFont="1" applyFill="1" applyBorder="1" applyAlignment="1" applyProtection="1">
      <alignment horizontal="left" vertical="center"/>
      <protection/>
    </xf>
    <xf numFmtId="0" fontId="0" fillId="0" borderId="40" xfId="0" applyFont="1" applyFill="1" applyBorder="1" applyAlignment="1" applyProtection="1">
      <alignment horizontal="left" vertical="center"/>
      <protection/>
    </xf>
    <xf numFmtId="0" fontId="0" fillId="0" borderId="41" xfId="0" applyFont="1" applyFill="1" applyBorder="1" applyAlignment="1" applyProtection="1">
      <alignment horizontal="left" vertical="center"/>
      <protection/>
    </xf>
    <xf numFmtId="0" fontId="0" fillId="0" borderId="42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left" vertical="center"/>
      <protection/>
    </xf>
    <xf numFmtId="0" fontId="2" fillId="0" borderId="22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1" fillId="0" borderId="47" xfId="0" applyFont="1" applyFill="1" applyBorder="1" applyAlignment="1" applyProtection="1">
      <alignment horizontal="centerContinuous" vertical="center" wrapText="1"/>
      <protection/>
    </xf>
    <xf numFmtId="0" fontId="1" fillId="0" borderId="48" xfId="0" applyFont="1" applyFill="1" applyBorder="1" applyAlignment="1" applyProtection="1">
      <alignment horizontal="centerContinuous" vertical="center" wrapText="1"/>
      <protection/>
    </xf>
    <xf numFmtId="0" fontId="1" fillId="0" borderId="49" xfId="0" applyFont="1" applyBorder="1" applyAlignment="1" applyProtection="1">
      <alignment horizontal="centerContinuous"/>
      <protection/>
    </xf>
    <xf numFmtId="0" fontId="1" fillId="0" borderId="50" xfId="0" applyFont="1" applyBorder="1" applyAlignment="1" applyProtection="1">
      <alignment horizontal="centerContinuous"/>
      <protection/>
    </xf>
    <xf numFmtId="0" fontId="1" fillId="0" borderId="51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 applyProtection="1">
      <alignment horizontal="left" vertical="center"/>
      <protection/>
    </xf>
    <xf numFmtId="0" fontId="1" fillId="0" borderId="52" xfId="0" applyFont="1" applyFill="1" applyBorder="1" applyAlignment="1" applyProtection="1">
      <alignment horizontal="left" vertical="center"/>
      <protection/>
    </xf>
    <xf numFmtId="0" fontId="1" fillId="0" borderId="53" xfId="0" applyFont="1" applyFill="1" applyBorder="1" applyAlignment="1" applyProtection="1">
      <alignment horizontal="left" vertical="center"/>
      <protection/>
    </xf>
    <xf numFmtId="0" fontId="1" fillId="0" borderId="4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horizontal="left" vertical="center"/>
      <protection/>
    </xf>
    <xf numFmtId="0" fontId="3" fillId="32" borderId="36" xfId="0" applyNumberFormat="1" applyFont="1" applyFill="1" applyBorder="1" applyAlignment="1" applyProtection="1">
      <alignment horizontal="center" vertical="center"/>
      <protection locked="0"/>
    </xf>
    <xf numFmtId="189" fontId="0" fillId="32" borderId="3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9" fillId="0" borderId="54" xfId="0" applyFont="1" applyFill="1" applyBorder="1" applyAlignment="1" applyProtection="1">
      <alignment horizontal="left" vertical="top"/>
      <protection/>
    </xf>
    <xf numFmtId="0" fontId="9" fillId="0" borderId="55" xfId="0" applyFont="1" applyFill="1" applyBorder="1" applyAlignment="1" applyProtection="1">
      <alignment horizontal="left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1" fillId="0" borderId="0" xfId="0" applyFont="1" applyAlignment="1" applyProtection="1" quotePrefix="1">
      <alignment/>
      <protection/>
    </xf>
    <xf numFmtId="0" fontId="0" fillId="0" borderId="0" xfId="0" applyFont="1" applyAlignment="1" applyProtection="1" quotePrefix="1">
      <alignment/>
      <protection/>
    </xf>
    <xf numFmtId="14" fontId="1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" fillId="33" borderId="34" xfId="0" applyFont="1" applyFill="1" applyBorder="1" applyAlignment="1" applyProtection="1">
      <alignment horizontal="center" vertical="center" wrapText="1"/>
      <protection/>
    </xf>
    <xf numFmtId="2" fontId="1" fillId="33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43" xfId="0" applyFont="1" applyFill="1" applyBorder="1" applyAlignment="1" applyProtection="1">
      <alignment horizontal="centerContinuous" vertical="center" wrapText="1"/>
      <protection/>
    </xf>
    <xf numFmtId="0" fontId="1" fillId="33" borderId="38" xfId="0" applyFont="1" applyFill="1" applyBorder="1" applyAlignment="1" applyProtection="1">
      <alignment horizontal="centerContinuous" vertical="center" wrapText="1"/>
      <protection/>
    </xf>
    <xf numFmtId="0" fontId="1" fillId="33" borderId="17" xfId="0" applyFont="1" applyFill="1" applyBorder="1" applyAlignment="1" applyProtection="1">
      <alignment horizontal="centerContinuous" vertical="center" wrapText="1"/>
      <protection/>
    </xf>
    <xf numFmtId="0" fontId="1" fillId="33" borderId="27" xfId="0" applyFont="1" applyFill="1" applyBorder="1" applyAlignment="1" applyProtection="1">
      <alignment horizontal="centerContinuous" vertical="center" wrapText="1"/>
      <protection/>
    </xf>
    <xf numFmtId="0" fontId="9" fillId="0" borderId="0" xfId="0" applyFont="1" applyFill="1" applyBorder="1" applyAlignment="1" applyProtection="1">
      <alignment horizontal="left" vertical="top"/>
      <protection/>
    </xf>
    <xf numFmtId="0" fontId="9" fillId="0" borderId="24" xfId="0" applyFont="1" applyFill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/>
      <protection/>
    </xf>
    <xf numFmtId="0" fontId="51" fillId="0" borderId="0" xfId="0" applyFont="1" applyAlignment="1" applyProtection="1">
      <alignment/>
      <protection/>
    </xf>
    <xf numFmtId="0" fontId="51" fillId="0" borderId="0" xfId="0" applyFont="1" applyAlignment="1" applyProtection="1">
      <alignment wrapText="1"/>
      <protection/>
    </xf>
    <xf numFmtId="0" fontId="51" fillId="0" borderId="0" xfId="0" applyFont="1" applyFill="1" applyBorder="1" applyAlignment="1" applyProtection="1">
      <alignment/>
      <protection/>
    </xf>
    <xf numFmtId="0" fontId="51" fillId="0" borderId="0" xfId="0" applyFont="1" applyBorder="1" applyAlignment="1" applyProtection="1">
      <alignment/>
      <protection/>
    </xf>
    <xf numFmtId="0" fontId="51" fillId="0" borderId="0" xfId="0" applyFont="1" applyAlignment="1">
      <alignment/>
    </xf>
    <xf numFmtId="187" fontId="1" fillId="0" borderId="0" xfId="0" applyNumberFormat="1" applyFont="1" applyFill="1" applyBorder="1" applyAlignment="1" applyProtection="1">
      <alignment horizontal="right" vertical="center" indent="3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2" fontId="1" fillId="0" borderId="0" xfId="0" applyNumberFormat="1" applyFont="1" applyFill="1" applyBorder="1" applyAlignment="1" applyProtection="1">
      <alignment horizontal="right" vertical="center" indent="4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right" vertical="top"/>
      <protection/>
    </xf>
    <xf numFmtId="0" fontId="52" fillId="32" borderId="36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 quotePrefix="1">
      <alignment horizontal="left" vertical="top"/>
      <protection/>
    </xf>
    <xf numFmtId="0" fontId="11" fillId="0" borderId="0" xfId="0" applyFont="1" applyAlignment="1" applyProtection="1" quotePrefix="1">
      <alignment vertical="top"/>
      <protection/>
    </xf>
    <xf numFmtId="0" fontId="11" fillId="0" borderId="0" xfId="0" applyFont="1" applyAlignment="1" applyProtection="1" quotePrefix="1">
      <alignment horizontal="right" vertical="top"/>
      <protection/>
    </xf>
    <xf numFmtId="0" fontId="11" fillId="0" borderId="0" xfId="0" applyFont="1" applyAlignment="1" applyProtection="1" quotePrefix="1">
      <alignment vertical="top" wrapText="1"/>
      <protection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0" fillId="34" borderId="0" xfId="0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0" fontId="11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0" fillId="34" borderId="0" xfId="0" applyFont="1" applyFill="1" applyBorder="1" applyAlignment="1" applyProtection="1">
      <alignment/>
      <protection/>
    </xf>
    <xf numFmtId="0" fontId="51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 vertical="center"/>
      <protection/>
    </xf>
    <xf numFmtId="186" fontId="9" fillId="34" borderId="0" xfId="0" applyNumberFormat="1" applyFont="1" applyFill="1" applyBorder="1" applyAlignment="1" applyProtection="1">
      <alignment horizontal="left" vertical="center"/>
      <protection/>
    </xf>
    <xf numFmtId="2" fontId="0" fillId="34" borderId="0" xfId="0" applyNumberFormat="1" applyFont="1" applyFill="1" applyBorder="1" applyAlignment="1" applyProtection="1">
      <alignment horizontal="right" vertical="center" indent="4"/>
      <protection/>
    </xf>
    <xf numFmtId="0" fontId="9" fillId="34" borderId="0" xfId="0" applyFont="1" applyFill="1" applyBorder="1" applyAlignment="1" applyProtection="1">
      <alignment/>
      <protection/>
    </xf>
    <xf numFmtId="186" fontId="0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left" vertical="top"/>
      <protection/>
    </xf>
    <xf numFmtId="0" fontId="5" fillId="34" borderId="0" xfId="0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187" fontId="1" fillId="34" borderId="0" xfId="0" applyNumberFormat="1" applyFont="1" applyFill="1" applyBorder="1" applyAlignment="1" applyProtection="1">
      <alignment horizontal="right" vertical="center" indent="3"/>
      <protection/>
    </xf>
    <xf numFmtId="0" fontId="1" fillId="34" borderId="0" xfId="0" applyFont="1" applyFill="1" applyBorder="1" applyAlignment="1" applyProtection="1">
      <alignment horizontal="centerContinuous" vertical="center"/>
      <protection/>
    </xf>
    <xf numFmtId="0" fontId="0" fillId="34" borderId="0" xfId="0" applyFont="1" applyFill="1" applyBorder="1" applyAlignment="1" applyProtection="1">
      <alignment horizontal="centerContinuous" vertical="center"/>
      <protection/>
    </xf>
    <xf numFmtId="2" fontId="1" fillId="34" borderId="0" xfId="0" applyNumberFormat="1" applyFont="1" applyFill="1" applyBorder="1" applyAlignment="1" applyProtection="1">
      <alignment horizontal="right" vertical="center" indent="4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 quotePrefix="1">
      <alignment/>
      <protection/>
    </xf>
    <xf numFmtId="14" fontId="11" fillId="34" borderId="0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11" fillId="34" borderId="0" xfId="0" applyFont="1" applyFill="1" applyBorder="1" applyAlignment="1" applyProtection="1" quotePrefix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center" wrapText="1"/>
      <protection/>
    </xf>
    <xf numFmtId="0" fontId="1" fillId="34" borderId="0" xfId="0" applyFont="1" applyFill="1" applyBorder="1" applyAlignment="1" applyProtection="1">
      <alignment horizontal="centerContinuous"/>
      <protection/>
    </xf>
    <xf numFmtId="0" fontId="1" fillId="34" borderId="0" xfId="0" applyFont="1" applyFill="1" applyBorder="1" applyAlignment="1" applyProtection="1">
      <alignment horizontal="centerContinuous" vertical="center" wrapText="1"/>
      <protection/>
    </xf>
    <xf numFmtId="0" fontId="11" fillId="34" borderId="0" xfId="0" applyFont="1" applyFill="1" applyBorder="1" applyAlignment="1" applyProtection="1" quotePrefix="1">
      <alignment horizontal="left" vertical="top"/>
      <protection/>
    </xf>
    <xf numFmtId="0" fontId="11" fillId="34" borderId="0" xfId="0" applyFont="1" applyFill="1" applyBorder="1" applyAlignment="1" applyProtection="1" quotePrefix="1">
      <alignment vertical="top"/>
      <protection/>
    </xf>
    <xf numFmtId="0" fontId="11" fillId="34" borderId="0" xfId="0" applyFont="1" applyFill="1" applyBorder="1" applyAlignment="1" applyProtection="1" quotePrefix="1">
      <alignment vertical="top" wrapText="1"/>
      <protection/>
    </xf>
    <xf numFmtId="0" fontId="11" fillId="34" borderId="0" xfId="0" applyFont="1" applyFill="1" applyBorder="1" applyAlignment="1" applyProtection="1" quotePrefix="1">
      <alignment horizontal="right" vertical="top"/>
      <protection/>
    </xf>
    <xf numFmtId="187" fontId="0" fillId="34" borderId="0" xfId="0" applyNumberFormat="1" applyFont="1" applyFill="1" applyBorder="1" applyAlignment="1" applyProtection="1">
      <alignment horizontal="right" vertical="center" wrapText="1" indent="3"/>
      <protection locked="0"/>
    </xf>
    <xf numFmtId="186" fontId="0" fillId="34" borderId="0" xfId="0" applyNumberFormat="1" applyFont="1" applyFill="1" applyBorder="1" applyAlignment="1" applyProtection="1">
      <alignment horizontal="right" vertical="center" indent="4"/>
      <protection/>
    </xf>
    <xf numFmtId="2" fontId="0" fillId="34" borderId="0" xfId="0" applyNumberFormat="1" applyFont="1" applyFill="1" applyBorder="1" applyAlignment="1" applyProtection="1">
      <alignment horizontal="right" vertical="center" wrapText="1" indent="4"/>
      <protection/>
    </xf>
    <xf numFmtId="0" fontId="2" fillId="34" borderId="0" xfId="0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 horizontal="center" vertical="center"/>
      <protection/>
    </xf>
    <xf numFmtId="186" fontId="0" fillId="34" borderId="0" xfId="0" applyNumberFormat="1" applyFont="1" applyFill="1" applyBorder="1" applyAlignment="1" applyProtection="1">
      <alignment horizontal="right" vertical="center" indent="4"/>
      <protection locked="0"/>
    </xf>
    <xf numFmtId="0" fontId="0" fillId="34" borderId="0" xfId="0" applyFill="1" applyBorder="1" applyAlignment="1" applyProtection="1">
      <alignment/>
      <protection locked="0"/>
    </xf>
    <xf numFmtId="187" fontId="9" fillId="34" borderId="0" xfId="0" applyNumberFormat="1" applyFont="1" applyFill="1" applyBorder="1" applyAlignment="1" applyProtection="1">
      <alignment horizontal="left" vertical="center"/>
      <protection/>
    </xf>
    <xf numFmtId="187" fontId="0" fillId="34" borderId="0" xfId="0" applyNumberFormat="1" applyFont="1" applyFill="1" applyBorder="1" applyAlignment="1" applyProtection="1">
      <alignment/>
      <protection/>
    </xf>
    <xf numFmtId="187" fontId="0" fillId="34" borderId="0" xfId="0" applyNumberFormat="1" applyFont="1" applyFill="1" applyBorder="1" applyAlignment="1" applyProtection="1">
      <alignment horizontal="left" vertical="center"/>
      <protection/>
    </xf>
    <xf numFmtId="0" fontId="51" fillId="34" borderId="0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/>
      <protection/>
    </xf>
    <xf numFmtId="2" fontId="0" fillId="34" borderId="0" xfId="0" applyNumberFormat="1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right" vertical="center"/>
      <protection/>
    </xf>
    <xf numFmtId="189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51" fillId="34" borderId="0" xfId="0" applyFont="1" applyFill="1" applyBorder="1" applyAlignment="1">
      <alignment/>
    </xf>
    <xf numFmtId="2" fontId="0" fillId="34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9" fillId="0" borderId="56" xfId="0" applyFont="1" applyFill="1" applyBorder="1" applyAlignment="1" applyProtection="1">
      <alignment horizontal="left" vertical="center"/>
      <protection/>
    </xf>
    <xf numFmtId="0" fontId="9" fillId="0" borderId="5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0" borderId="0" xfId="0" applyAlignment="1">
      <alignment horizontal="right"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/>
      <protection/>
    </xf>
    <xf numFmtId="0" fontId="1" fillId="34" borderId="0" xfId="0" applyFont="1" applyFill="1" applyBorder="1" applyAlignment="1" applyProtection="1">
      <alignment horizontal="right" vertical="center" wrapText="1"/>
      <protection/>
    </xf>
    <xf numFmtId="0" fontId="2" fillId="34" borderId="0" xfId="0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right"/>
    </xf>
    <xf numFmtId="14" fontId="0" fillId="0" borderId="0" xfId="0" applyNumberFormat="1" applyAlignment="1">
      <alignment horizontal="right"/>
    </xf>
    <xf numFmtId="14" fontId="0" fillId="34" borderId="0" xfId="0" applyNumberFormat="1" applyFont="1" applyFill="1" applyBorder="1" applyAlignment="1" applyProtection="1">
      <alignment horizontal="right"/>
      <protection/>
    </xf>
    <xf numFmtId="2" fontId="0" fillId="34" borderId="0" xfId="0" applyNumberFormat="1" applyFont="1" applyFill="1" applyBorder="1" applyAlignment="1" applyProtection="1">
      <alignment horizontal="right" vertical="center" wrapText="1"/>
      <protection/>
    </xf>
    <xf numFmtId="2" fontId="0" fillId="34" borderId="0" xfId="0" applyNumberFormat="1" applyFont="1" applyFill="1" applyBorder="1" applyAlignment="1" applyProtection="1">
      <alignment horizontal="right"/>
      <protection/>
    </xf>
    <xf numFmtId="2" fontId="1" fillId="34" borderId="0" xfId="0" applyNumberFormat="1" applyFont="1" applyFill="1" applyBorder="1" applyAlignment="1" applyProtection="1">
      <alignment horizontal="right" vertical="center" wrapText="1"/>
      <protection/>
    </xf>
    <xf numFmtId="14" fontId="1" fillId="0" borderId="0" xfId="0" applyNumberFormat="1" applyFont="1" applyAlignment="1">
      <alignment horizontal="right"/>
    </xf>
    <xf numFmtId="0" fontId="0" fillId="34" borderId="0" xfId="0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/>
      <protection/>
    </xf>
    <xf numFmtId="187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0" xfId="0" applyFont="1" applyBorder="1" applyAlignment="1" applyProtection="1">
      <alignment wrapText="1"/>
      <protection/>
    </xf>
    <xf numFmtId="0" fontId="0" fillId="7" borderId="0" xfId="0" applyFill="1" applyAlignment="1" applyProtection="1">
      <alignment/>
      <protection/>
    </xf>
    <xf numFmtId="14" fontId="0" fillId="34" borderId="0" xfId="0" applyNumberFormat="1" applyFont="1" applyFill="1" applyBorder="1" applyAlignment="1" applyProtection="1">
      <alignment horizontal="right" vertical="center" wrapText="1"/>
      <protection/>
    </xf>
    <xf numFmtId="0" fontId="0" fillId="34" borderId="0" xfId="0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 applyProtection="1" quotePrefix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5850ea19-9566-4674-af72-d2dccdf9565e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42381565-7a5f-4cdf-978d-567c9d03cd2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8</xdr:row>
      <xdr:rowOff>0</xdr:rowOff>
    </xdr:from>
    <xdr:to>
      <xdr:col>6</xdr:col>
      <xdr:colOff>476250</xdr:colOff>
      <xdr:row>9</xdr:row>
      <xdr:rowOff>19050</xdr:rowOff>
    </xdr:to>
    <xdr:sp textlink="$I$20">
      <xdr:nvSpPr>
        <xdr:cNvPr id="1" name="txtSprache"/>
        <xdr:cNvSpPr txBox="1">
          <a:spLocks noChangeArrowheads="1"/>
        </xdr:cNvSpPr>
      </xdr:nvSpPr>
      <xdr:spPr>
        <a:xfrm>
          <a:off x="7762875" y="1171575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8a5fe0e4-e60c-4052-a6b5-a02188f1d48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12</xdr:row>
      <xdr:rowOff>695325</xdr:rowOff>
    </xdr:from>
    <xdr:to>
      <xdr:col>1</xdr:col>
      <xdr:colOff>1219200</xdr:colOff>
      <xdr:row>12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4860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54</xdr:row>
      <xdr:rowOff>85725</xdr:rowOff>
    </xdr:from>
    <xdr:to>
      <xdr:col>1</xdr:col>
      <xdr:colOff>619125</xdr:colOff>
      <xdr:row>73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9505950"/>
          <a:ext cx="0" cy="3019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7</xdr:row>
      <xdr:rowOff>152400</xdr:rowOff>
    </xdr:from>
    <xdr:to>
      <xdr:col>6</xdr:col>
      <xdr:colOff>1047750</xdr:colOff>
      <xdr:row>9</xdr:row>
      <xdr:rowOff>9525</xdr:rowOff>
    </xdr:to>
    <xdr:sp textlink="$I$20">
      <xdr:nvSpPr>
        <xdr:cNvPr id="4" name="txtSprache"/>
        <xdr:cNvSpPr txBox="1">
          <a:spLocks noChangeArrowheads="1"/>
        </xdr:cNvSpPr>
      </xdr:nvSpPr>
      <xdr:spPr>
        <a:xfrm>
          <a:off x="7724775" y="1162050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e55fde75-43ac-4fe0-84ca-5f3c7164300d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12</xdr:row>
      <xdr:rowOff>657225</xdr:rowOff>
    </xdr:from>
    <xdr:to>
      <xdr:col>6</xdr:col>
      <xdr:colOff>742950</xdr:colOff>
      <xdr:row>12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7905750" y="2447925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210550" y="1447800"/>
          <a:ext cx="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f1bb768a-179a-455b-9d3d-9efadefa0940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1</xdr:col>
      <xdr:colOff>1095375</xdr:colOff>
      <xdr:row>13</xdr:row>
      <xdr:rowOff>695325</xdr:rowOff>
    </xdr:from>
    <xdr:to>
      <xdr:col>1</xdr:col>
      <xdr:colOff>1219200</xdr:colOff>
      <xdr:row>13</xdr:row>
      <xdr:rowOff>828675</xdr:rowOff>
    </xdr:to>
    <xdr:sp>
      <xdr:nvSpPr>
        <xdr:cNvPr id="2" name="txt_1"/>
        <xdr:cNvSpPr txBox="1">
          <a:spLocks noChangeArrowheads="1"/>
        </xdr:cNvSpPr>
      </xdr:nvSpPr>
      <xdr:spPr>
        <a:xfrm>
          <a:off x="1152525" y="27622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xdr:txBody>
    </xdr:sp>
    <xdr:clientData/>
  </xdr:twoCellAnchor>
  <xdr:twoCellAnchor>
    <xdr:from>
      <xdr:col>1</xdr:col>
      <xdr:colOff>619125</xdr:colOff>
      <xdr:row>37</xdr:row>
      <xdr:rowOff>85725</xdr:rowOff>
    </xdr:from>
    <xdr:to>
      <xdr:col>1</xdr:col>
      <xdr:colOff>619125</xdr:colOff>
      <xdr:row>47</xdr:row>
      <xdr:rowOff>0</xdr:rowOff>
    </xdr:to>
    <xdr:sp>
      <xdr:nvSpPr>
        <xdr:cNvPr id="3" name="Line 26"/>
        <xdr:cNvSpPr>
          <a:spLocks/>
        </xdr:cNvSpPr>
      </xdr:nvSpPr>
      <xdr:spPr>
        <a:xfrm>
          <a:off x="676275" y="6886575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8</xdr:row>
      <xdr:rowOff>152400</xdr:rowOff>
    </xdr:from>
    <xdr:to>
      <xdr:col>6</xdr:col>
      <xdr:colOff>1047750</xdr:colOff>
      <xdr:row>10</xdr:row>
      <xdr:rowOff>9525</xdr:rowOff>
    </xdr:to>
    <xdr:sp textlink="$I$22">
      <xdr:nvSpPr>
        <xdr:cNvPr id="4" name="txtSprache"/>
        <xdr:cNvSpPr txBox="1">
          <a:spLocks noChangeArrowheads="1"/>
        </xdr:cNvSpPr>
      </xdr:nvSpPr>
      <xdr:spPr>
        <a:xfrm>
          <a:off x="8172450" y="1438275"/>
          <a:ext cx="6096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9f1b28ab-832f-495a-abc8-0ff652b7aae2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Langue</a:t>
          </a:fld>
        </a:p>
      </xdr:txBody>
    </xdr:sp>
    <xdr:clientData fPrintsWithSheet="0"/>
  </xdr:twoCellAnchor>
  <xdr:twoCellAnchor>
    <xdr:from>
      <xdr:col>6</xdr:col>
      <xdr:colOff>619125</xdr:colOff>
      <xdr:row>13</xdr:row>
      <xdr:rowOff>657225</xdr:rowOff>
    </xdr:from>
    <xdr:to>
      <xdr:col>6</xdr:col>
      <xdr:colOff>742950</xdr:colOff>
      <xdr:row>13</xdr:row>
      <xdr:rowOff>790575</xdr:rowOff>
    </xdr:to>
    <xdr:sp>
      <xdr:nvSpPr>
        <xdr:cNvPr id="5" name="txt_1"/>
        <xdr:cNvSpPr txBox="1">
          <a:spLocks noChangeArrowheads="1"/>
        </xdr:cNvSpPr>
      </xdr:nvSpPr>
      <xdr:spPr>
        <a:xfrm>
          <a:off x="8353425" y="2724150"/>
          <a:ext cx="1238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3000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476250</xdr:colOff>
      <xdr:row>9</xdr:row>
      <xdr:rowOff>0</xdr:rowOff>
    </xdr:from>
    <xdr:to>
      <xdr:col>6</xdr:col>
      <xdr:colOff>476250</xdr:colOff>
      <xdr:row>10</xdr:row>
      <xdr:rowOff>19050</xdr:rowOff>
    </xdr:to>
    <xdr:sp textlink="$I$22">
      <xdr:nvSpPr>
        <xdr:cNvPr id="1" name="txtSprache"/>
        <xdr:cNvSpPr txBox="1">
          <a:spLocks noChangeArrowheads="1"/>
        </xdr:cNvSpPr>
      </xdr:nvSpPr>
      <xdr:spPr>
        <a:xfrm>
          <a:off x="8048625" y="23812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fld id="{07ac3521-2cbc-4298-8172-324ff0e8c5b6}" type="TxLink"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fld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tabSelected="1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154" t="s">
        <v>238</v>
      </c>
      <c r="D4" s="84" t="str">
        <f>I23</f>
        <v>Année:</v>
      </c>
      <c r="E4" s="87" t="s">
        <v>235</v>
      </c>
      <c r="F4" s="84" t="str">
        <f>I71</f>
        <v>N° BDTA:</v>
      </c>
      <c r="G4" s="114" t="s">
        <v>236</v>
      </c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>
        <v>5.3625</v>
      </c>
      <c r="C20" s="42" t="str">
        <f>I36</f>
        <v>Animaux femelles de 366 à 730 jours *</v>
      </c>
      <c r="D20" s="74">
        <f>SUM(D21:D23)</f>
        <v>100</v>
      </c>
      <c r="E20" s="66">
        <f>SUM(E21:E23)</f>
        <v>5.3625</v>
      </c>
      <c r="F20" s="100">
        <f>IF(OR(D20=0,D20=100),"",$I$69)</f>
      </c>
      <c r="G20" s="95"/>
      <c r="I20" s="12" t="str">
        <f aca="true" t="shared" si="0" ref="I20:I72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>
        <v>100</v>
      </c>
      <c r="E22" s="65">
        <f>$B$20*$D22/100</f>
        <v>5.3625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>
        <v>24.897</v>
      </c>
      <c r="C24" s="46" t="str">
        <f>I37</f>
        <v>Animaux femelles de 161 à 365 jours</v>
      </c>
      <c r="D24" s="74">
        <f>SUM(D25:D31)</f>
        <v>100</v>
      </c>
      <c r="E24" s="66">
        <f>SUM(E25:E31)</f>
        <v>24.897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>
        <v>100</v>
      </c>
      <c r="E30" s="65">
        <f t="shared" si="1"/>
        <v>24.897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>
        <v>51.5</v>
      </c>
      <c r="C32" s="40" t="str">
        <f>I38</f>
        <v>Animaux femelles jusqu'à 160 jours</v>
      </c>
      <c r="D32" s="74">
        <f>SUM(D33:D36)</f>
        <v>100</v>
      </c>
      <c r="E32" s="66">
        <f>SUM(E33:E36)</f>
        <v>51.5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>
        <v>100</v>
      </c>
      <c r="E36" s="65">
        <f>$B$32*$D36/100</f>
        <v>51.5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>
        <v>17.1925</v>
      </c>
      <c r="C38" s="40" t="str">
        <f>I40</f>
        <v>Animaux mâles de 366 à 730 jours</v>
      </c>
      <c r="D38" s="74">
        <f>SUM(D39:D41)</f>
        <v>100</v>
      </c>
      <c r="E38" s="66">
        <f>SUM(E39:E41)</f>
        <v>17.1925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>
        <v>100</v>
      </c>
      <c r="E40" s="65">
        <f>$B$38*$D40/100</f>
        <v>17.1925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>
        <v>192.0061</v>
      </c>
      <c r="C42" s="49" t="str">
        <f>I41</f>
        <v>Animaux mâles de 161 à 365 jours</v>
      </c>
      <c r="D42" s="74">
        <f>SUM(D43:D49)</f>
        <v>100</v>
      </c>
      <c r="E42" s="66">
        <f>SUM(E43:E49)</f>
        <v>192.0061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>
        <v>100</v>
      </c>
      <c r="E48" s="65">
        <f t="shared" si="2"/>
        <v>192.0061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>
        <v>211.4</v>
      </c>
      <c r="C50" s="40" t="str">
        <f>I42</f>
        <v>Animaux mâles jusqu'à 160 jours</v>
      </c>
      <c r="D50" s="74">
        <f>SUM(D51:D54)</f>
        <v>100</v>
      </c>
      <c r="E50" s="66">
        <f>SUM(E51:E54)</f>
        <v>211.4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t="shared" si="0"/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0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>
        <v>100</v>
      </c>
      <c r="E54" s="67">
        <f>$B$50*$D54/100</f>
        <v>211.4</v>
      </c>
      <c r="F54" s="103" t="str">
        <f>I56</f>
        <v>Bovin à l'engrais, jusqu'à 160 jours</v>
      </c>
      <c r="G54" s="98"/>
      <c r="I54" s="12" t="str">
        <f t="shared" si="0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0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0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3" ref="F57:F63">I43</f>
        <v>Vache laitière</v>
      </c>
      <c r="G57" s="108"/>
      <c r="I57" s="12" t="str">
        <f t="shared" si="0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3"/>
        <v>Vache mère lourde, PV ≥700 kg, valeurs sans veau</v>
      </c>
      <c r="G58" s="109"/>
      <c r="I58" s="12" t="str">
        <f t="shared" si="0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3"/>
        <v>Vache mère moyenne, PV 600-700 kg, valeurs sans veau</v>
      </c>
      <c r="G59" s="109"/>
      <c r="I59" s="12" t="str">
        <f t="shared" si="0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3"/>
        <v>Vache mère légère, PV &lt;600 kg, valeurs sans veau</v>
      </c>
      <c r="G60" s="109"/>
      <c r="I60" s="12" t="str">
        <f t="shared" si="0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3"/>
        <v>Bovin d'élevage, jusqu'à 160 jours</v>
      </c>
      <c r="G61" s="109"/>
      <c r="I61" s="12" t="str">
        <f t="shared" si="0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3"/>
        <v>Bovin d'élevage, 160-365 jours</v>
      </c>
      <c r="G62" s="109"/>
      <c r="I62" s="12">
        <f t="shared" si="0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3"/>
        <v>Bovin d'élevage, 1 à 2 ans</v>
      </c>
      <c r="G63" s="109"/>
      <c r="I63" s="12" t="str">
        <f t="shared" si="0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4" ref="F64:F73">I50</f>
        <v>Bovin d'élevage, plus de 2 ans</v>
      </c>
      <c r="G64" s="109"/>
      <c r="I64" s="12" t="str">
        <f t="shared" si="0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4"/>
        <v>Veau à l'engrais, 60-220 kg</v>
      </c>
      <c r="G65" s="109"/>
      <c r="I65" s="12" t="str">
        <f t="shared" si="0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4"/>
        <v>Veau allaité, jusqu'à 160 jours</v>
      </c>
      <c r="G66" s="109"/>
      <c r="I66" s="12" t="str">
        <f t="shared" si="0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4"/>
        <v>Veau allaité, &gt; 160 jours, leger (&lt; 200 kg PM)</v>
      </c>
      <c r="G67" s="109"/>
      <c r="I67" s="12" t="str">
        <f t="shared" si="0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4"/>
        <v>Veau allaité, &gt; 160 jours, moyen (200 à 250 kg PM)</v>
      </c>
      <c r="G68" s="109"/>
      <c r="I68" s="12" t="str">
        <f t="shared" si="0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4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262.9</v>
      </c>
      <c r="F70" s="112" t="str">
        <f t="shared" si="4"/>
        <v>Bovin à l'engrais, jusqu'à 160 jours</v>
      </c>
      <c r="G70" s="109"/>
      <c r="I70" s="12" t="str">
        <f t="shared" si="0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239.4581</v>
      </c>
      <c r="F71" s="112" t="str">
        <f t="shared" si="4"/>
        <v>Bovin à l'engrais, &gt; 160 jours</v>
      </c>
      <c r="G71" s="109"/>
      <c r="I71" s="12" t="str">
        <f t="shared" si="0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4"/>
        <v>Bovin à l'engrais (pâturage), &gt; 4 mois</v>
      </c>
      <c r="G72" s="109"/>
      <c r="I72" s="12" t="str">
        <f t="shared" si="0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4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502.35810000000004</v>
      </c>
      <c r="C74" s="58" t="str">
        <f>I66</f>
        <v>Somme de l'effectif moyen déterminant</v>
      </c>
      <c r="D74" s="59"/>
      <c r="E74" s="72">
        <f>SUM(E57:E73)</f>
        <v>502.3581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1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2"/>
  <sheetViews>
    <sheetView showGridLines="0" showRowColHeaders="0" showZeros="0" zoomScaleSheetLayoutView="5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37.8515625" style="1" customWidth="1"/>
    <col min="4" max="4" width="18.00390625" style="1" customWidth="1"/>
    <col min="5" max="5" width="17.7109375" style="21" customWidth="1"/>
    <col min="6" max="6" width="16.421875" style="1" customWidth="1"/>
    <col min="7" max="7" width="36.710937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7" width="11.421875" style="1" customWidth="1"/>
    <col min="18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I21</f>
        <v>Aide à la conversion pour la reprise de cheptels bovins BDTA dans le Suisse-Bilanz</v>
      </c>
      <c r="C2" s="23"/>
      <c r="D2" s="2"/>
      <c r="E2" s="3"/>
      <c r="F2" s="2"/>
      <c r="G2" s="2"/>
      <c r="M2" s="119" t="s">
        <v>83</v>
      </c>
      <c r="N2" s="247" t="s">
        <v>237</v>
      </c>
      <c r="O2" s="4"/>
    </row>
    <row r="3" spans="2:15" ht="7.5" customHeight="1">
      <c r="B3" s="24"/>
      <c r="C3" s="23"/>
      <c r="D3" s="2"/>
      <c r="E3" s="3"/>
      <c r="F3" s="2"/>
      <c r="G3" s="2"/>
      <c r="N3" s="4"/>
      <c r="O3" s="4"/>
    </row>
    <row r="4" spans="2:16" s="5" customFormat="1" ht="15" customHeight="1">
      <c r="B4" s="25" t="str">
        <f>I22</f>
        <v>Exploitation:</v>
      </c>
      <c r="C4" s="86"/>
      <c r="D4" s="84" t="str">
        <f>I23</f>
        <v>Année:</v>
      </c>
      <c r="E4" s="87"/>
      <c r="F4" s="84" t="str">
        <f>I71</f>
        <v>N° BDTA:</v>
      </c>
      <c r="G4" s="114"/>
      <c r="M4" s="15" t="s">
        <v>84</v>
      </c>
      <c r="N4" s="120"/>
      <c r="O4" s="120" t="s">
        <v>85</v>
      </c>
      <c r="P4" s="127" t="s">
        <v>89</v>
      </c>
    </row>
    <row r="5" spans="2:15" ht="7.5" customHeight="1">
      <c r="B5" s="26"/>
      <c r="C5" s="23"/>
      <c r="D5" s="2"/>
      <c r="E5" s="3"/>
      <c r="F5" s="2"/>
      <c r="G5" s="2"/>
      <c r="N5" s="4"/>
      <c r="O5" s="4"/>
    </row>
    <row r="6" spans="1:16" ht="12.75" customHeight="1">
      <c r="A6" s="6"/>
      <c r="B6" s="27" t="str">
        <f>I24</f>
        <v>Cette aide à la conversion permet de convertir l'effectif moyen de l'évaluation BDTA dans les catégories animales correspondantes dans votre exploitation</v>
      </c>
      <c r="C6" s="28"/>
      <c r="D6" s="28"/>
      <c r="E6" s="28"/>
      <c r="F6" s="28"/>
      <c r="G6" s="28"/>
      <c r="M6" s="122" t="s">
        <v>86</v>
      </c>
      <c r="N6" s="10"/>
      <c r="O6" s="10" t="s">
        <v>88</v>
      </c>
      <c r="P6" s="123">
        <v>40071</v>
      </c>
    </row>
    <row r="7" spans="1:16" ht="7.5" customHeight="1">
      <c r="A7" s="6"/>
      <c r="C7" s="29"/>
      <c r="D7" s="9"/>
      <c r="E7" s="30"/>
      <c r="F7" s="31"/>
      <c r="G7" s="31"/>
      <c r="M7" s="124"/>
      <c r="N7" s="10"/>
      <c r="O7" s="11"/>
      <c r="P7" s="12"/>
    </row>
    <row r="8" spans="1:16" ht="12.75" customHeight="1">
      <c r="A8" s="6"/>
      <c r="B8" s="29" t="str">
        <f>I25</f>
        <v>1. Reprendre les nombres d'unités de la liste des animaux BDTA (extrait de www.agate.ch &gt; Calculateur UGB &gt; AniCalc) dans les lignes jaunes de la colonne 1</v>
      </c>
      <c r="C8" s="29"/>
      <c r="D8" s="9"/>
      <c r="E8" s="30"/>
      <c r="F8" s="31"/>
      <c r="G8" s="31"/>
      <c r="M8" s="121" t="s">
        <v>87</v>
      </c>
      <c r="N8" s="10"/>
      <c r="O8" s="10" t="s">
        <v>90</v>
      </c>
      <c r="P8" s="126">
        <v>40096</v>
      </c>
    </row>
    <row r="9" spans="1:16" ht="12.75" customHeight="1">
      <c r="A9" s="6"/>
      <c r="B9" s="29" t="str">
        <f>I26</f>
        <v>2. Effectuer les répartitions en pourcentages sur les lignes jaunes de la colonne 3</v>
      </c>
      <c r="C9" s="31"/>
      <c r="D9" s="31"/>
      <c r="E9" s="31"/>
      <c r="F9" s="31"/>
      <c r="G9" s="31"/>
      <c r="M9" s="121" t="s">
        <v>99</v>
      </c>
      <c r="N9" s="125"/>
      <c r="O9" s="11" t="s">
        <v>100</v>
      </c>
      <c r="P9" s="126">
        <v>41571</v>
      </c>
    </row>
    <row r="10" spans="1:16" ht="12.75" customHeight="1">
      <c r="A10" s="6"/>
      <c r="B10" s="29" t="str">
        <f>I27</f>
        <v>3. Reprendre les nombres d'unités dans les catégories des animaux de rente à partir du résumé de Suisse-Bilan</v>
      </c>
      <c r="C10" s="9"/>
      <c r="D10" s="9"/>
      <c r="E10" s="13"/>
      <c r="F10" s="93"/>
      <c r="G10" s="93"/>
      <c r="M10" s="12" t="s">
        <v>102</v>
      </c>
      <c r="N10" s="129"/>
      <c r="O10" s="11" t="s">
        <v>103</v>
      </c>
      <c r="P10" s="128">
        <v>41842</v>
      </c>
    </row>
    <row r="11" spans="1:16" ht="7.5" customHeight="1" thickBot="1">
      <c r="A11" s="6"/>
      <c r="B11" s="32"/>
      <c r="C11" s="9"/>
      <c r="D11" s="9"/>
      <c r="E11" s="13"/>
      <c r="F11" s="9"/>
      <c r="G11" s="9"/>
      <c r="M11" s="12" t="s">
        <v>102</v>
      </c>
      <c r="N11" s="125"/>
      <c r="O11" s="11" t="s">
        <v>104</v>
      </c>
      <c r="P11" s="126">
        <v>41946</v>
      </c>
    </row>
    <row r="12" spans="1:16" ht="15.75" customHeight="1" thickBot="1" thickTop="1">
      <c r="A12" s="6"/>
      <c r="B12" s="33">
        <v>1</v>
      </c>
      <c r="C12" s="34">
        <v>2</v>
      </c>
      <c r="D12" s="35">
        <v>3</v>
      </c>
      <c r="E12" s="35">
        <v>4</v>
      </c>
      <c r="F12" s="106">
        <v>5</v>
      </c>
      <c r="G12" s="107"/>
      <c r="M12" s="121" t="s">
        <v>105</v>
      </c>
      <c r="N12" s="125"/>
      <c r="O12" s="11" t="s">
        <v>106</v>
      </c>
      <c r="P12" s="126">
        <v>42380</v>
      </c>
    </row>
    <row r="13" spans="1:16" ht="78" customHeight="1" thickBot="1">
      <c r="A13" s="14"/>
      <c r="B13" s="36" t="str">
        <f>I28</f>
        <v>Effectif
moyen
selon BDTA en unités (=places constamment occupées)</v>
      </c>
      <c r="C13" s="37" t="str">
        <f>I29</f>
        <v>Catégorie selon liste d'animaux de la BDTA</v>
      </c>
      <c r="D13" s="37" t="str">
        <f>I30</f>
        <v>Répartition en pourcentages
(selon répartition exploitation)</v>
      </c>
      <c r="E13" s="38" t="str">
        <f>I31</f>
        <v>Effectif moyen
déterminant
pour le Suisse-Bilan</v>
      </c>
      <c r="F13" s="104" t="str">
        <f>I32</f>
        <v>Catégorie d'animaux de rente selon tableau 1 du guide Suisse-Bilan</v>
      </c>
      <c r="G13" s="105"/>
      <c r="M13" s="150">
        <v>1.4</v>
      </c>
      <c r="N13" s="151"/>
      <c r="O13" s="152" t="s">
        <v>157</v>
      </c>
      <c r="P13" s="153" t="s">
        <v>150</v>
      </c>
    </row>
    <row r="14" spans="1:16" ht="12.75" customHeight="1" thickBot="1" thickTop="1">
      <c r="A14" s="14"/>
      <c r="B14" s="77"/>
      <c r="C14" s="39" t="str">
        <f>I33</f>
        <v>Vaches laitières</v>
      </c>
      <c r="D14" s="73">
        <v>100</v>
      </c>
      <c r="E14" s="62">
        <f>$B14*$D14/100</f>
        <v>0</v>
      </c>
      <c r="F14" s="99" t="str">
        <f>I43</f>
        <v>Vache laitière</v>
      </c>
      <c r="G14" s="94"/>
      <c r="I14" s="1" t="s">
        <v>20</v>
      </c>
      <c r="J14" s="4"/>
      <c r="K14" s="4"/>
      <c r="M14" s="12"/>
      <c r="N14" s="125"/>
      <c r="O14" s="125"/>
      <c r="P14" s="124"/>
    </row>
    <row r="15" spans="1:16" ht="12.75" customHeight="1" thickTop="1">
      <c r="A15" s="14"/>
      <c r="B15" s="78"/>
      <c r="C15" s="40" t="str">
        <f>I34</f>
        <v>Autres vaches</v>
      </c>
      <c r="D15" s="74">
        <f>SUM(D16:D18)</f>
        <v>0</v>
      </c>
      <c r="E15" s="63">
        <f>SUM(E16:E18)</f>
        <v>0</v>
      </c>
      <c r="F15" s="100">
        <f>IF(OR(D15=0,D15=100),"",$I$69)</f>
      </c>
      <c r="G15" s="95"/>
      <c r="I15" s="116">
        <v>2</v>
      </c>
      <c r="J15" s="4"/>
      <c r="K15" s="4"/>
      <c r="M15" s="12"/>
      <c r="N15" s="125"/>
      <c r="O15" s="125"/>
      <c r="P15" s="124"/>
    </row>
    <row r="16" spans="1:16" ht="12.75" customHeight="1">
      <c r="A16" s="14"/>
      <c r="B16" s="41"/>
      <c r="C16" s="18"/>
      <c r="D16" s="80"/>
      <c r="E16" s="64">
        <f>$B$15*$D16/100</f>
        <v>0</v>
      </c>
      <c r="F16" s="101" t="str">
        <f>I44</f>
        <v>Vache mère lourde, PV ≥700 kg, valeurs sans veau</v>
      </c>
      <c r="G16" s="96"/>
      <c r="I16" s="1" t="s">
        <v>21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1"/>
      <c r="C17" s="18"/>
      <c r="D17" s="81"/>
      <c r="E17" s="65">
        <f>$B$15*$D17/100</f>
        <v>0</v>
      </c>
      <c r="F17" s="102" t="str">
        <f>I45</f>
        <v>Vache mère moyenne, PV 600-700 kg, valeurs sans veau</v>
      </c>
      <c r="G17" s="97"/>
      <c r="I17" s="1" t="s">
        <v>22</v>
      </c>
      <c r="J17" s="4"/>
      <c r="K17" s="4"/>
      <c r="M17" s="12"/>
      <c r="N17" s="125"/>
      <c r="O17" s="125"/>
      <c r="P17" s="124"/>
    </row>
    <row r="18" spans="1:15" ht="12.75" customHeight="1" thickBot="1">
      <c r="A18" s="14"/>
      <c r="B18" s="41"/>
      <c r="C18" s="18"/>
      <c r="D18" s="81"/>
      <c r="E18" s="65">
        <f>$B$15*$D18/100</f>
        <v>0</v>
      </c>
      <c r="F18" s="102" t="str">
        <f>I46</f>
        <v>Vache mère légère, PV &lt;600 kg, valeurs sans veau</v>
      </c>
      <c r="G18" s="97"/>
      <c r="I18" s="1" t="s">
        <v>23</v>
      </c>
      <c r="J18" s="4"/>
      <c r="K18" s="4"/>
      <c r="M18" s="12"/>
      <c r="N18" s="4"/>
      <c r="O18" s="4"/>
    </row>
    <row r="19" spans="1:15" ht="12.75" customHeight="1" thickBot="1" thickTop="1">
      <c r="A19" s="14"/>
      <c r="B19" s="77"/>
      <c r="C19" s="39" t="str">
        <f>I35</f>
        <v>Animaux femelles de plus de 730 jours *</v>
      </c>
      <c r="D19" s="75">
        <v>100</v>
      </c>
      <c r="E19" s="62">
        <f>$B19*$D19/100</f>
        <v>0</v>
      </c>
      <c r="F19" s="99" t="str">
        <f>I50</f>
        <v>Bovin d'élevage, plus de 2 ans</v>
      </c>
      <c r="G19" s="94"/>
      <c r="I19" s="15" t="s">
        <v>38</v>
      </c>
      <c r="J19" s="7" t="s">
        <v>21</v>
      </c>
      <c r="K19" s="7" t="s">
        <v>22</v>
      </c>
      <c r="L19" s="8" t="s">
        <v>23</v>
      </c>
      <c r="M19" s="12"/>
      <c r="N19" s="4"/>
      <c r="O19" s="4"/>
    </row>
    <row r="20" spans="1:15" ht="12.75" customHeight="1" thickTop="1">
      <c r="A20" s="14"/>
      <c r="B20" s="78"/>
      <c r="C20" s="42" t="str">
        <f>I36</f>
        <v>Animaux femelles de 366 à 730 jours *</v>
      </c>
      <c r="D20" s="74">
        <f>SUM(D21:D23)</f>
        <v>0</v>
      </c>
      <c r="E20" s="66">
        <f>SUM(E21:E23)</f>
        <v>0</v>
      </c>
      <c r="F20" s="100">
        <f>IF(OR(D20=0,D20=100),"",$I$69)</f>
      </c>
      <c r="G20" s="95"/>
      <c r="I20" s="12" t="str">
        <f aca="true" t="shared" si="0" ref="I20:I51">IF($I$15=1,J20,IF($I$15=2,K20,IF($I$15=3,L20,"")))</f>
        <v>Langue</v>
      </c>
      <c r="J20" s="4" t="s">
        <v>20</v>
      </c>
      <c r="K20" s="4" t="s">
        <v>24</v>
      </c>
      <c r="L20" s="1" t="s">
        <v>25</v>
      </c>
      <c r="M20" s="12"/>
      <c r="N20" s="4"/>
      <c r="O20" s="4"/>
    </row>
    <row r="21" spans="1:15" ht="12.75" customHeight="1">
      <c r="A21" s="14"/>
      <c r="B21" s="43"/>
      <c r="C21" s="89" t="str">
        <f>I60</f>
        <v>* sans vêlage</v>
      </c>
      <c r="D21" s="80"/>
      <c r="E21" s="64">
        <f>$B$20*$D21/100</f>
        <v>0</v>
      </c>
      <c r="F21" s="101" t="str">
        <f>I49</f>
        <v>Bovin d'élevage, 1 à 2 ans</v>
      </c>
      <c r="G21" s="96"/>
      <c r="I21" s="12" t="str">
        <f t="shared" si="0"/>
        <v>Aide à la conversion pour la reprise de cheptels bovins BDTA dans le Suisse-Bilanz</v>
      </c>
      <c r="J21" s="4" t="s">
        <v>151</v>
      </c>
      <c r="K21" s="91" t="s">
        <v>199</v>
      </c>
      <c r="L21" s="1" t="s">
        <v>57</v>
      </c>
      <c r="M21" s="12"/>
      <c r="N21" s="4"/>
      <c r="O21" s="16"/>
    </row>
    <row r="22" spans="1:15" ht="12.75" customHeight="1">
      <c r="A22" s="14"/>
      <c r="B22" s="43"/>
      <c r="C22" s="44"/>
      <c r="D22" s="82"/>
      <c r="E22" s="65">
        <f>$B$20*$D22/100</f>
        <v>0</v>
      </c>
      <c r="F22" s="102" t="str">
        <f>I57</f>
        <v>Bovin à l'engrais, &gt; 160 jours</v>
      </c>
      <c r="G22" s="97"/>
      <c r="I22" s="12" t="str">
        <f t="shared" si="0"/>
        <v>Exploitation:</v>
      </c>
      <c r="J22" s="4" t="s">
        <v>13</v>
      </c>
      <c r="K22" s="4" t="s">
        <v>26</v>
      </c>
      <c r="L22" s="1" t="s">
        <v>58</v>
      </c>
      <c r="M22" s="12"/>
      <c r="N22" s="4"/>
      <c r="O22" s="4"/>
    </row>
    <row r="23" spans="1:15" ht="12.75" customHeight="1" thickBot="1">
      <c r="A23" s="14"/>
      <c r="B23" s="43"/>
      <c r="C23" s="44"/>
      <c r="D23" s="82"/>
      <c r="E23" s="65">
        <f>$B$20*$D23/100</f>
        <v>0</v>
      </c>
      <c r="F23" s="102" t="str">
        <f>I58</f>
        <v>Bovin à l'engrais (pâturage), &gt; 4 mois</v>
      </c>
      <c r="G23" s="97"/>
      <c r="I23" s="12" t="str">
        <f t="shared" si="0"/>
        <v>Année:</v>
      </c>
      <c r="J23" s="4" t="s">
        <v>14</v>
      </c>
      <c r="K23" s="4" t="s">
        <v>27</v>
      </c>
      <c r="L23" s="1" t="s">
        <v>59</v>
      </c>
      <c r="M23" s="12"/>
      <c r="N23" s="4"/>
      <c r="O23" s="4"/>
    </row>
    <row r="24" spans="1:15" ht="12.75" customHeight="1" thickTop="1">
      <c r="A24" s="14"/>
      <c r="B24" s="78"/>
      <c r="C24" s="46" t="str">
        <f>I37</f>
        <v>Animaux femelles de 161 à 365 jours</v>
      </c>
      <c r="D24" s="74">
        <f>SUM(D25:D31)</f>
        <v>0</v>
      </c>
      <c r="E24" s="66">
        <f>SUM(E25:E31)</f>
        <v>0</v>
      </c>
      <c r="F24" s="100">
        <f>IF(OR(D24=0,D24=100),"",$I$69)</f>
      </c>
      <c r="G24" s="95"/>
      <c r="I24" s="12" t="str">
        <f t="shared" si="0"/>
        <v>Cette aide à la conversion permet de convertir l'effectif moyen de l'évaluation BDTA dans les catégories animales correspondantes dans votre exploitation</v>
      </c>
      <c r="J24" s="4" t="s">
        <v>19</v>
      </c>
      <c r="K24" s="91" t="s">
        <v>54</v>
      </c>
      <c r="L24" s="1" t="s">
        <v>60</v>
      </c>
      <c r="M24" s="12"/>
      <c r="N24" s="4"/>
      <c r="O24" s="4"/>
    </row>
    <row r="25" spans="1:12" ht="12.75" customHeight="1">
      <c r="A25" s="14"/>
      <c r="B25" s="43"/>
      <c r="C25" s="47"/>
      <c r="D25" s="80"/>
      <c r="E25" s="64">
        <f aca="true" t="shared" si="1" ref="E25:E31">$B$24*$D25/100</f>
        <v>0</v>
      </c>
      <c r="F25" s="101" t="str">
        <f>I48</f>
        <v>Bovin d'élevage, 160-365 jours</v>
      </c>
      <c r="G25" s="96"/>
      <c r="I25" s="12" t="str">
        <f t="shared" si="0"/>
        <v>1. Reprendre les nombres d'unités de la liste des animaux BDTA (extrait de www.agate.ch &gt; Calculateur UGB &gt; AniCalc) dans les lignes jaunes de la colonne 1</v>
      </c>
      <c r="J25" s="4" t="s">
        <v>119</v>
      </c>
      <c r="K25" s="91" t="s">
        <v>130</v>
      </c>
      <c r="L25" s="1" t="s">
        <v>115</v>
      </c>
    </row>
    <row r="26" spans="1:12" ht="12.75" customHeight="1">
      <c r="A26" s="14"/>
      <c r="B26" s="43"/>
      <c r="C26" s="47"/>
      <c r="D26" s="81"/>
      <c r="E26" s="65">
        <f t="shared" si="1"/>
        <v>0</v>
      </c>
      <c r="F26" s="102" t="str">
        <f>I51</f>
        <v>Veau à l'engrais, 60-220 kg</v>
      </c>
      <c r="G26" s="97"/>
      <c r="I26" s="12" t="str">
        <f t="shared" si="0"/>
        <v>2. Effectuer les répartitions en pourcentages sur les lignes jaunes de la colonne 3</v>
      </c>
      <c r="J26" s="4" t="s">
        <v>135</v>
      </c>
      <c r="K26" s="91" t="s">
        <v>136</v>
      </c>
      <c r="L26" s="1" t="s">
        <v>137</v>
      </c>
    </row>
    <row r="27" spans="1:12" ht="12.75" customHeight="1">
      <c r="A27" s="14"/>
      <c r="B27" s="43"/>
      <c r="C27" s="47"/>
      <c r="D27" s="81"/>
      <c r="E27" s="65">
        <f t="shared" si="1"/>
        <v>0</v>
      </c>
      <c r="F27" s="102" t="str">
        <f>I53</f>
        <v>Veau allaité, &gt; 160 jours, leger (&lt; 200 kg PM)</v>
      </c>
      <c r="G27" s="97"/>
      <c r="I27" s="12" t="str">
        <f t="shared" si="0"/>
        <v>3. Reprendre les nombres d'unités dans les catégories des animaux de rente à partir du résumé de Suisse-Bilan</v>
      </c>
      <c r="J27" s="4" t="s">
        <v>18</v>
      </c>
      <c r="K27" s="91" t="s">
        <v>43</v>
      </c>
      <c r="L27" s="1" t="s">
        <v>71</v>
      </c>
    </row>
    <row r="28" spans="1:12" ht="12.75" customHeight="1">
      <c r="A28" s="14"/>
      <c r="B28" s="43"/>
      <c r="C28" s="47"/>
      <c r="D28" s="81"/>
      <c r="E28" s="65">
        <f t="shared" si="1"/>
        <v>0</v>
      </c>
      <c r="F28" s="102" t="str">
        <f>I54</f>
        <v>Veau allaité, &gt; 160 jours, moyen (200 à 250 kg PM)</v>
      </c>
      <c r="G28" s="97"/>
      <c r="I28" s="12" t="str">
        <f t="shared" si="0"/>
        <v>Effectif
moyen
selon BDTA en unités (=places constamment occupées)</v>
      </c>
      <c r="J28" s="4" t="s">
        <v>0</v>
      </c>
      <c r="K28" s="92" t="s">
        <v>44</v>
      </c>
      <c r="L28" s="1" t="s">
        <v>72</v>
      </c>
    </row>
    <row r="29" spans="1:12" ht="12.75" customHeight="1">
      <c r="A29" s="14"/>
      <c r="B29" s="43"/>
      <c r="C29" s="47"/>
      <c r="D29" s="81"/>
      <c r="E29" s="65">
        <f t="shared" si="1"/>
        <v>0</v>
      </c>
      <c r="F29" s="102" t="str">
        <f>I55</f>
        <v>Veau allaité, &gt; 160 jours, lourd (&gt; 250 kg PM)</v>
      </c>
      <c r="G29" s="97"/>
      <c r="I29" s="12" t="str">
        <f t="shared" si="0"/>
        <v>Catégorie selon liste d'animaux de la BDTA</v>
      </c>
      <c r="J29" s="4" t="s">
        <v>9</v>
      </c>
      <c r="K29" s="91" t="s">
        <v>39</v>
      </c>
      <c r="L29" s="1" t="s">
        <v>61</v>
      </c>
    </row>
    <row r="30" spans="1:12" ht="12.75" customHeight="1">
      <c r="A30" s="14"/>
      <c r="B30" s="43"/>
      <c r="C30" s="47"/>
      <c r="D30" s="81"/>
      <c r="E30" s="65">
        <f t="shared" si="1"/>
        <v>0</v>
      </c>
      <c r="F30" s="102" t="str">
        <f>I57</f>
        <v>Bovin à l'engrais, &gt; 160 jours</v>
      </c>
      <c r="G30" s="97"/>
      <c r="I30" s="12" t="str">
        <f t="shared" si="0"/>
        <v>Répartition en pourcentages
(selon répartition exploitation)</v>
      </c>
      <c r="J30" s="4" t="s">
        <v>1</v>
      </c>
      <c r="K30" s="92" t="s">
        <v>45</v>
      </c>
      <c r="L30" s="1" t="s">
        <v>73</v>
      </c>
    </row>
    <row r="31" spans="1:12" ht="12.75" customHeight="1" thickBot="1">
      <c r="A31" s="14"/>
      <c r="B31" s="43"/>
      <c r="C31" s="47"/>
      <c r="D31" s="81"/>
      <c r="E31" s="65">
        <f t="shared" si="1"/>
        <v>0</v>
      </c>
      <c r="F31" s="102" t="str">
        <f>I58</f>
        <v>Bovin à l'engrais (pâturage), &gt; 4 mois</v>
      </c>
      <c r="G31" s="97"/>
      <c r="I31" s="12" t="str">
        <f t="shared" si="0"/>
        <v>Effectif moyen
déterminant
pour le Suisse-Bilan</v>
      </c>
      <c r="J31" s="4" t="s">
        <v>2</v>
      </c>
      <c r="K31" s="92" t="s">
        <v>46</v>
      </c>
      <c r="L31" s="1" t="s">
        <v>70</v>
      </c>
    </row>
    <row r="32" spans="1:12" ht="12.75" customHeight="1" thickTop="1">
      <c r="A32" s="14"/>
      <c r="B32" s="78"/>
      <c r="C32" s="40" t="str">
        <f>I38</f>
        <v>Animaux femelles jusqu'à 160 jours</v>
      </c>
      <c r="D32" s="74">
        <f>SUM(D33:D36)</f>
        <v>0</v>
      </c>
      <c r="E32" s="66">
        <f>SUM(E33:E36)</f>
        <v>0</v>
      </c>
      <c r="F32" s="100">
        <f>IF(OR(D32=0,D32=100),"",$I$69)</f>
      </c>
      <c r="G32" s="95"/>
      <c r="I32" s="12" t="str">
        <f t="shared" si="0"/>
        <v>Catégorie d'animaux de rente selon tableau 1 du guide Suisse-Bilan</v>
      </c>
      <c r="J32" s="4" t="s">
        <v>42</v>
      </c>
      <c r="K32" s="91" t="s">
        <v>47</v>
      </c>
      <c r="L32" s="1" t="s">
        <v>62</v>
      </c>
    </row>
    <row r="33" spans="1:12" ht="12.75" customHeight="1">
      <c r="A33" s="14"/>
      <c r="B33" s="43"/>
      <c r="C33" s="47"/>
      <c r="D33" s="80"/>
      <c r="E33" s="64">
        <f>$B$32*$D33/100</f>
        <v>0</v>
      </c>
      <c r="F33" s="102" t="str">
        <f>I47</f>
        <v>Bovin d'élevage, jusqu'à 160 jours</v>
      </c>
      <c r="G33" s="97"/>
      <c r="I33" s="12" t="str">
        <f t="shared" si="0"/>
        <v>Vaches laitières</v>
      </c>
      <c r="J33" s="4" t="s">
        <v>3</v>
      </c>
      <c r="K33" s="4" t="s">
        <v>33</v>
      </c>
      <c r="L33" s="1" t="s">
        <v>127</v>
      </c>
    </row>
    <row r="34" spans="1:12" ht="12.75" customHeight="1">
      <c r="A34" s="14"/>
      <c r="B34" s="43"/>
      <c r="C34" s="47"/>
      <c r="D34" s="81"/>
      <c r="E34" s="65">
        <f>$B$32*$D34/100</f>
        <v>0</v>
      </c>
      <c r="F34" s="102" t="str">
        <f>I51</f>
        <v>Veau à l'engrais, 60-220 kg</v>
      </c>
      <c r="G34" s="97"/>
      <c r="I34" s="12" t="str">
        <f t="shared" si="0"/>
        <v>Autres vaches</v>
      </c>
      <c r="J34" s="4" t="s">
        <v>5</v>
      </c>
      <c r="K34" s="4" t="s">
        <v>34</v>
      </c>
      <c r="L34" s="1" t="s">
        <v>63</v>
      </c>
    </row>
    <row r="35" spans="1:12" ht="12.75" customHeight="1">
      <c r="A35" s="14"/>
      <c r="B35" s="43"/>
      <c r="C35" s="47"/>
      <c r="D35" s="81"/>
      <c r="E35" s="65">
        <f>$B$32*$D35/100</f>
        <v>0</v>
      </c>
      <c r="F35" s="102" t="str">
        <f>I52</f>
        <v>Veau allaité, jusqu'à 160 jours</v>
      </c>
      <c r="G35" s="97"/>
      <c r="I35" s="12" t="str">
        <f t="shared" si="0"/>
        <v>Animaux femelles de plus de 730 jours *</v>
      </c>
      <c r="J35" s="4" t="s">
        <v>10</v>
      </c>
      <c r="K35" s="17" t="s">
        <v>76</v>
      </c>
      <c r="L35" s="1" t="s">
        <v>82</v>
      </c>
    </row>
    <row r="36" spans="1:12" ht="12.75" customHeight="1" thickBot="1">
      <c r="A36" s="14"/>
      <c r="B36" s="43"/>
      <c r="C36" s="47"/>
      <c r="D36" s="81"/>
      <c r="E36" s="65">
        <f>$B$32*$D36/100</f>
        <v>0</v>
      </c>
      <c r="F36" s="102" t="str">
        <f>I56</f>
        <v>Bovin à l'engrais, jusqu'à 160 jours</v>
      </c>
      <c r="G36" s="97"/>
      <c r="I36" s="12" t="str">
        <f t="shared" si="0"/>
        <v>Animaux femelles de 366 à 730 jours *</v>
      </c>
      <c r="J36" s="1" t="s">
        <v>12</v>
      </c>
      <c r="K36" s="17" t="s">
        <v>77</v>
      </c>
      <c r="L36" s="1" t="s">
        <v>122</v>
      </c>
    </row>
    <row r="37" spans="1:12" ht="12.75" customHeight="1" thickBot="1" thickTop="1">
      <c r="A37" s="14"/>
      <c r="B37" s="77"/>
      <c r="C37" s="39" t="str">
        <f>I39</f>
        <v>Animaux mâles de plus de 730 jours</v>
      </c>
      <c r="D37" s="75">
        <v>100</v>
      </c>
      <c r="E37" s="68">
        <f>$B$37*$D37/100</f>
        <v>0</v>
      </c>
      <c r="F37" s="99" t="str">
        <f>I59</f>
        <v>Taureau d'élevage</v>
      </c>
      <c r="G37" s="94"/>
      <c r="I37" s="12" t="str">
        <f t="shared" si="0"/>
        <v>Animaux femelles de 161 à 365 jours</v>
      </c>
      <c r="J37" s="1" t="s">
        <v>94</v>
      </c>
      <c r="K37" s="17" t="s">
        <v>98</v>
      </c>
      <c r="L37" s="1" t="s">
        <v>123</v>
      </c>
    </row>
    <row r="38" spans="1:12" ht="12.75" customHeight="1" thickTop="1">
      <c r="A38" s="14"/>
      <c r="B38" s="78"/>
      <c r="C38" s="40" t="str">
        <f>I40</f>
        <v>Animaux mâles de 366 à 730 jours</v>
      </c>
      <c r="D38" s="74">
        <f>SUM(D39:D41)</f>
        <v>0</v>
      </c>
      <c r="E38" s="66">
        <f>SUM(E39:E41)</f>
        <v>0</v>
      </c>
      <c r="F38" s="100">
        <f>IF(OR(D38=0,D38=100),"",$I$69)</f>
      </c>
      <c r="G38" s="95"/>
      <c r="I38" s="12" t="str">
        <f t="shared" si="0"/>
        <v>Animaux femelles jusqu'à 160 jours</v>
      </c>
      <c r="J38" s="1" t="s">
        <v>93</v>
      </c>
      <c r="K38" s="17" t="s">
        <v>97</v>
      </c>
      <c r="L38" s="1" t="s">
        <v>124</v>
      </c>
    </row>
    <row r="39" spans="1:12" ht="12.75" customHeight="1">
      <c r="A39" s="14"/>
      <c r="B39" s="43"/>
      <c r="C39" s="18"/>
      <c r="D39" s="80"/>
      <c r="E39" s="64">
        <f>$B$38*$D39/100</f>
        <v>0</v>
      </c>
      <c r="F39" s="101" t="str">
        <f>I49</f>
        <v>Bovin d'élevage, 1 à 2 ans</v>
      </c>
      <c r="G39" s="96"/>
      <c r="I39" s="12" t="str">
        <f t="shared" si="0"/>
        <v>Animaux mâles de plus de 730 jours</v>
      </c>
      <c r="J39" s="1" t="s">
        <v>6</v>
      </c>
      <c r="K39" s="17" t="s">
        <v>35</v>
      </c>
      <c r="L39" s="1" t="s">
        <v>125</v>
      </c>
    </row>
    <row r="40" spans="1:12" ht="12.75" customHeight="1">
      <c r="A40" s="14"/>
      <c r="B40" s="43"/>
      <c r="C40" s="18"/>
      <c r="D40" s="81"/>
      <c r="E40" s="65">
        <f>$B$38*$D40/100</f>
        <v>0</v>
      </c>
      <c r="F40" s="101" t="str">
        <f>I57</f>
        <v>Bovin à l'engrais, &gt; 160 jours</v>
      </c>
      <c r="G40" s="97"/>
      <c r="I40" s="12" t="str">
        <f t="shared" si="0"/>
        <v>Animaux mâles de 366 à 730 jours</v>
      </c>
      <c r="J40" s="1" t="s">
        <v>41</v>
      </c>
      <c r="K40" s="17" t="s">
        <v>40</v>
      </c>
      <c r="L40" s="1" t="s">
        <v>121</v>
      </c>
    </row>
    <row r="41" spans="1:12" ht="12.75" customHeight="1" thickBot="1">
      <c r="A41" s="14"/>
      <c r="B41" s="43"/>
      <c r="C41" s="18"/>
      <c r="D41" s="81"/>
      <c r="E41" s="65">
        <f>$B$38*$D41/100</f>
        <v>0</v>
      </c>
      <c r="F41" s="102" t="str">
        <f>I58</f>
        <v>Bovin à l'engrais (pâturage), &gt; 4 mois</v>
      </c>
      <c r="G41" s="97"/>
      <c r="I41" s="12" t="str">
        <f t="shared" si="0"/>
        <v>Animaux mâles de 161 à 365 jours</v>
      </c>
      <c r="J41" s="1" t="s">
        <v>92</v>
      </c>
      <c r="K41" s="17" t="s">
        <v>96</v>
      </c>
      <c r="L41" s="1" t="s">
        <v>120</v>
      </c>
    </row>
    <row r="42" spans="1:12" ht="12.75" customHeight="1" thickTop="1">
      <c r="A42" s="14"/>
      <c r="B42" s="78"/>
      <c r="C42" s="49" t="str">
        <f>I41</f>
        <v>Animaux mâles de 161 à 365 jours</v>
      </c>
      <c r="D42" s="74">
        <f>SUM(D43:D49)</f>
        <v>0</v>
      </c>
      <c r="E42" s="66">
        <f>SUM(E43:E49)</f>
        <v>0</v>
      </c>
      <c r="F42" s="100">
        <f>IF(OR(D42=0,D42=100),"",$I$69)</f>
      </c>
      <c r="G42" s="95"/>
      <c r="I42" s="12" t="str">
        <f t="shared" si="0"/>
        <v>Animaux mâles jusqu'à 160 jours</v>
      </c>
      <c r="J42" s="1" t="s">
        <v>91</v>
      </c>
      <c r="K42" s="17" t="s">
        <v>95</v>
      </c>
      <c r="L42" s="1" t="s">
        <v>126</v>
      </c>
    </row>
    <row r="43" spans="1:12" ht="12.75" customHeight="1">
      <c r="A43" s="14"/>
      <c r="B43" s="43"/>
      <c r="C43" s="47"/>
      <c r="D43" s="80"/>
      <c r="E43" s="64">
        <f aca="true" t="shared" si="2" ref="E43:E49">$B$42*$D43/100</f>
        <v>0</v>
      </c>
      <c r="F43" s="101" t="str">
        <f>I48</f>
        <v>Bovin d'élevage, 160-365 jours</v>
      </c>
      <c r="G43" s="96"/>
      <c r="I43" s="12" t="str">
        <f t="shared" si="0"/>
        <v>Vache laitière</v>
      </c>
      <c r="J43" s="1" t="s">
        <v>4</v>
      </c>
      <c r="K43" s="1" t="s">
        <v>29</v>
      </c>
      <c r="L43" s="1" t="s">
        <v>117</v>
      </c>
    </row>
    <row r="44" spans="1:12" ht="12.75" customHeight="1">
      <c r="A44" s="14"/>
      <c r="B44" s="43"/>
      <c r="C44" s="47"/>
      <c r="D44" s="81"/>
      <c r="E44" s="65">
        <f t="shared" si="2"/>
        <v>0</v>
      </c>
      <c r="F44" s="102" t="str">
        <f>I51</f>
        <v>Veau à l'engrais, 60-220 kg</v>
      </c>
      <c r="G44" s="97"/>
      <c r="I44" s="12" t="str">
        <f t="shared" si="0"/>
        <v>Vache mère lourde, PV ≥700 kg, valeurs sans veau</v>
      </c>
      <c r="J44" s="1" t="s">
        <v>113</v>
      </c>
      <c r="K44" s="1" t="s">
        <v>108</v>
      </c>
      <c r="L44" s="1" t="s">
        <v>110</v>
      </c>
    </row>
    <row r="45" spans="1:12" ht="12.75" customHeight="1">
      <c r="A45" s="14"/>
      <c r="B45" s="43"/>
      <c r="C45" s="47"/>
      <c r="D45" s="81"/>
      <c r="E45" s="65">
        <f t="shared" si="2"/>
        <v>0</v>
      </c>
      <c r="F45" s="102" t="str">
        <f>I53</f>
        <v>Veau allaité, &gt; 160 jours, leger (&lt; 200 kg PM)</v>
      </c>
      <c r="G45" s="97"/>
      <c r="I45" s="12" t="str">
        <f>IF($I$15=1,J45,IF($I$15=2,K45,IF($I$15=3,L45,"")))</f>
        <v>Vache mère moyenne, PV 600-700 kg, valeurs sans veau</v>
      </c>
      <c r="J45" s="1" t="s">
        <v>112</v>
      </c>
      <c r="K45" s="1" t="s">
        <v>107</v>
      </c>
      <c r="L45" s="1" t="s">
        <v>116</v>
      </c>
    </row>
    <row r="46" spans="1:12" ht="12.75" customHeight="1">
      <c r="A46" s="14"/>
      <c r="B46" s="43"/>
      <c r="C46" s="47"/>
      <c r="D46" s="81"/>
      <c r="E46" s="65">
        <f t="shared" si="2"/>
        <v>0</v>
      </c>
      <c r="F46" s="102" t="str">
        <f>I54</f>
        <v>Veau allaité, &gt; 160 jours, moyen (200 à 250 kg PM)</v>
      </c>
      <c r="G46" s="97"/>
      <c r="I46" s="12" t="str">
        <f t="shared" si="0"/>
        <v>Vache mère légère, PV &lt;600 kg, valeurs sans veau</v>
      </c>
      <c r="J46" s="1" t="s">
        <v>114</v>
      </c>
      <c r="K46" s="1" t="s">
        <v>109</v>
      </c>
      <c r="L46" s="1" t="s">
        <v>111</v>
      </c>
    </row>
    <row r="47" spans="1:12" ht="12.75" customHeight="1">
      <c r="A47" s="14"/>
      <c r="B47" s="43"/>
      <c r="C47" s="47"/>
      <c r="D47" s="81"/>
      <c r="E47" s="65">
        <f t="shared" si="2"/>
        <v>0</v>
      </c>
      <c r="F47" s="102" t="str">
        <f>I55</f>
        <v>Veau allaité, &gt; 160 jours, lourd (&gt; 250 kg PM)</v>
      </c>
      <c r="G47" s="97"/>
      <c r="I47" s="12" t="str">
        <f t="shared" si="0"/>
        <v>Bovin d'élevage, jusqu'à 160 jours</v>
      </c>
      <c r="J47" s="244" t="s">
        <v>209</v>
      </c>
      <c r="K47" s="1" t="s">
        <v>215</v>
      </c>
      <c r="L47" s="1" t="s">
        <v>224</v>
      </c>
    </row>
    <row r="48" spans="1:12" ht="12.75" customHeight="1">
      <c r="A48" s="14"/>
      <c r="B48" s="43"/>
      <c r="C48" s="47"/>
      <c r="D48" s="81"/>
      <c r="E48" s="65">
        <f t="shared" si="2"/>
        <v>0</v>
      </c>
      <c r="F48" s="102" t="str">
        <f>I57</f>
        <v>Bovin à l'engrais, &gt; 160 jours</v>
      </c>
      <c r="G48" s="97"/>
      <c r="I48" s="12" t="str">
        <f t="shared" si="0"/>
        <v>Bovin d'élevage, 160-365 jours</v>
      </c>
      <c r="J48" s="244" t="s">
        <v>210</v>
      </c>
      <c r="K48" s="1" t="s">
        <v>216</v>
      </c>
      <c r="L48" s="1" t="s">
        <v>225</v>
      </c>
    </row>
    <row r="49" spans="1:12" ht="12.75" customHeight="1" thickBot="1">
      <c r="A49" s="14"/>
      <c r="B49" s="43"/>
      <c r="C49" s="47"/>
      <c r="D49" s="81"/>
      <c r="E49" s="65">
        <f t="shared" si="2"/>
        <v>0</v>
      </c>
      <c r="F49" s="102" t="str">
        <f>I58</f>
        <v>Bovin à l'engrais (pâturage), &gt; 4 mois</v>
      </c>
      <c r="G49" s="97"/>
      <c r="I49" s="12" t="str">
        <f t="shared" si="0"/>
        <v>Bovin d'élevage, 1 à 2 ans</v>
      </c>
      <c r="J49" s="1" t="s">
        <v>132</v>
      </c>
      <c r="K49" s="1" t="s">
        <v>30</v>
      </c>
      <c r="L49" s="1" t="s">
        <v>78</v>
      </c>
    </row>
    <row r="50" spans="1:12" ht="12.75" customHeight="1" thickTop="1">
      <c r="A50" s="14"/>
      <c r="B50" s="78"/>
      <c r="C50" s="40" t="str">
        <f>I42</f>
        <v>Animaux mâles jusqu'à 160 jours</v>
      </c>
      <c r="D50" s="74">
        <f>SUM(D51:D54)</f>
        <v>0</v>
      </c>
      <c r="E50" s="66">
        <f>SUM(E51:E54)</f>
        <v>0</v>
      </c>
      <c r="F50" s="100">
        <f>IF(OR(D50=0,D50=100),"",$I$69)</f>
      </c>
      <c r="G50" s="95"/>
      <c r="I50" s="12" t="str">
        <f t="shared" si="0"/>
        <v>Bovin d'élevage, plus de 2 ans</v>
      </c>
      <c r="J50" s="244" t="s">
        <v>202</v>
      </c>
      <c r="K50" s="1" t="s">
        <v>217</v>
      </c>
      <c r="L50" s="1" t="s">
        <v>79</v>
      </c>
    </row>
    <row r="51" spans="1:12" ht="12.75" customHeight="1">
      <c r="A51" s="14"/>
      <c r="B51" s="43"/>
      <c r="C51" s="18"/>
      <c r="D51" s="80"/>
      <c r="E51" s="64">
        <f>$B$50*$D51/100</f>
        <v>0</v>
      </c>
      <c r="F51" s="101" t="str">
        <f>I47</f>
        <v>Bovin d'élevage, jusqu'à 160 jours</v>
      </c>
      <c r="G51" s="96"/>
      <c r="I51" s="12" t="str">
        <f t="shared" si="0"/>
        <v>Veau à l'engrais, 60-220 kg</v>
      </c>
      <c r="J51" s="1" t="s">
        <v>226</v>
      </c>
      <c r="K51" s="1" t="s">
        <v>234</v>
      </c>
      <c r="L51" s="1" t="s">
        <v>227</v>
      </c>
    </row>
    <row r="52" spans="1:12" ht="12.75" customHeight="1">
      <c r="A52" s="14"/>
      <c r="B52" s="43"/>
      <c r="C52" s="18"/>
      <c r="D52" s="81"/>
      <c r="E52" s="65">
        <f>$B$50*$D52/100</f>
        <v>0</v>
      </c>
      <c r="F52" s="102" t="str">
        <f>I51</f>
        <v>Veau à l'engrais, 60-220 kg</v>
      </c>
      <c r="G52" s="97"/>
      <c r="I52" s="12" t="str">
        <f aca="true" t="shared" si="3" ref="I52:I72">IF($I$15=1,J52,IF($I$15=2,K52,IF($I$15=3,L52,"")))</f>
        <v>Veau allaité, jusqu'à 160 jours</v>
      </c>
      <c r="J52" s="244" t="s">
        <v>203</v>
      </c>
      <c r="K52" s="1" t="s">
        <v>218</v>
      </c>
      <c r="L52" s="1" t="s">
        <v>228</v>
      </c>
    </row>
    <row r="53" spans="1:12" ht="12.75" customHeight="1">
      <c r="A53" s="14"/>
      <c r="B53" s="43"/>
      <c r="C53" s="18"/>
      <c r="D53" s="81"/>
      <c r="E53" s="65">
        <f>$B$50*$D53/100</f>
        <v>0</v>
      </c>
      <c r="F53" s="102" t="str">
        <f>I52</f>
        <v>Veau allaité, jusqu'à 160 jours</v>
      </c>
      <c r="G53" s="97"/>
      <c r="I53" s="12" t="str">
        <f t="shared" si="3"/>
        <v>Veau allaité, &gt; 160 jours, leger (&lt; 200 kg PM)</v>
      </c>
      <c r="J53" s="244" t="s">
        <v>206</v>
      </c>
      <c r="K53" s="1" t="s">
        <v>220</v>
      </c>
      <c r="L53" s="1" t="s">
        <v>233</v>
      </c>
    </row>
    <row r="54" spans="1:12" ht="12.75" customHeight="1" thickBot="1">
      <c r="A54" s="14"/>
      <c r="B54" s="45"/>
      <c r="C54" s="19"/>
      <c r="D54" s="83"/>
      <c r="E54" s="67">
        <f>$B$50*$D54/100</f>
        <v>0</v>
      </c>
      <c r="F54" s="103" t="str">
        <f>I56</f>
        <v>Bovin à l'engrais, jusqu'à 160 jours</v>
      </c>
      <c r="G54" s="98"/>
      <c r="I54" s="12" t="str">
        <f t="shared" si="3"/>
        <v>Veau allaité, &gt; 160 jours, moyen (200 à 250 kg PM)</v>
      </c>
      <c r="J54" s="244" t="s">
        <v>204</v>
      </c>
      <c r="K54" s="1" t="s">
        <v>221</v>
      </c>
      <c r="L54" s="1" t="s">
        <v>231</v>
      </c>
    </row>
    <row r="55" spans="1:12" ht="12.75" customHeight="1" thickTop="1">
      <c r="A55" s="14"/>
      <c r="B55" s="90"/>
      <c r="C55" s="51" t="str">
        <f>I61</f>
        <v>1) Il s’agit de chiffres nets, les absences sont déjà prises en compte.</v>
      </c>
      <c r="D55" s="88"/>
      <c r="E55" s="69"/>
      <c r="F55" s="53" t="str">
        <f>I63</f>
        <v>2) Vous trouverez des indications sur les catégories de bétail bovin</v>
      </c>
      <c r="G55" s="53"/>
      <c r="I55" s="12" t="str">
        <f t="shared" si="3"/>
        <v>Veau allaité, &gt; 160 jours, lourd (&gt; 250 kg PM)</v>
      </c>
      <c r="J55" s="244" t="s">
        <v>205</v>
      </c>
      <c r="K55" s="1" t="s">
        <v>222</v>
      </c>
      <c r="L55" s="1" t="s">
        <v>232</v>
      </c>
    </row>
    <row r="56" spans="1:12" ht="12.75" customHeight="1">
      <c r="A56" s="14"/>
      <c r="B56" s="50"/>
      <c r="C56" s="4"/>
      <c r="D56" s="52"/>
      <c r="E56" s="69"/>
      <c r="F56" s="117" t="str">
        <f>I64</f>
        <v>    dans le guide Suisse-Bilan</v>
      </c>
      <c r="G56" s="118"/>
      <c r="I56" s="12" t="str">
        <f t="shared" si="3"/>
        <v>Bovin à l'engrais, jusqu'à 160 jours</v>
      </c>
      <c r="J56" s="244" t="s">
        <v>207</v>
      </c>
      <c r="K56" s="1" t="s">
        <v>219</v>
      </c>
      <c r="L56" s="1" t="s">
        <v>229</v>
      </c>
    </row>
    <row r="57" spans="1:12" ht="12.75" customHeight="1">
      <c r="A57" s="14"/>
      <c r="B57" s="20"/>
      <c r="C57" s="4"/>
      <c r="D57" s="54" t="str">
        <f>I65</f>
        <v>Résumé des catégories d'animaux de rente:</v>
      </c>
      <c r="E57" s="70">
        <f>E14</f>
        <v>0</v>
      </c>
      <c r="F57" s="111" t="str">
        <f aca="true" t="shared" si="4" ref="F57:F63">I43</f>
        <v>Vache laitière</v>
      </c>
      <c r="G57" s="108"/>
      <c r="I57" s="12" t="str">
        <f t="shared" si="3"/>
        <v>Bovin à l'engrais, &gt; 160 jours</v>
      </c>
      <c r="J57" s="244" t="s">
        <v>208</v>
      </c>
      <c r="K57" s="1" t="s">
        <v>223</v>
      </c>
      <c r="L57" s="1" t="s">
        <v>230</v>
      </c>
    </row>
    <row r="58" spans="1:12" ht="12.75" customHeight="1">
      <c r="A58" s="14"/>
      <c r="B58" s="20"/>
      <c r="C58" s="55"/>
      <c r="D58" s="55"/>
      <c r="E58" s="71">
        <f>E16</f>
        <v>0</v>
      </c>
      <c r="F58" s="112" t="str">
        <f t="shared" si="4"/>
        <v>Vache mère lourde, PV ≥700 kg, valeurs sans veau</v>
      </c>
      <c r="G58" s="109"/>
      <c r="I58" s="12" t="str">
        <f t="shared" si="3"/>
        <v>Bovin à l'engrais (pâturage), &gt; 4 mois</v>
      </c>
      <c r="J58" s="244" t="s">
        <v>154</v>
      </c>
      <c r="K58" s="1" t="s">
        <v>155</v>
      </c>
      <c r="L58" s="1" t="s">
        <v>156</v>
      </c>
    </row>
    <row r="59" spans="1:12" ht="12.75" customHeight="1">
      <c r="A59" s="14"/>
      <c r="B59" s="56"/>
      <c r="C59" s="55"/>
      <c r="D59" s="55"/>
      <c r="E59" s="71">
        <f>E17</f>
        <v>0</v>
      </c>
      <c r="F59" s="112" t="str">
        <f t="shared" si="4"/>
        <v>Vache mère moyenne, PV 600-700 kg, valeurs sans veau</v>
      </c>
      <c r="G59" s="109"/>
      <c r="I59" s="12" t="str">
        <f t="shared" si="3"/>
        <v>Taureau d'élevage</v>
      </c>
      <c r="J59" s="1" t="s">
        <v>7</v>
      </c>
      <c r="K59" s="1" t="s">
        <v>31</v>
      </c>
      <c r="L59" s="1" t="s">
        <v>74</v>
      </c>
    </row>
    <row r="60" spans="1:12" ht="12.75" customHeight="1">
      <c r="A60" s="14"/>
      <c r="B60" s="56"/>
      <c r="C60" s="47"/>
      <c r="D60" s="55"/>
      <c r="E60" s="71">
        <f>E18</f>
        <v>0</v>
      </c>
      <c r="F60" s="112" t="str">
        <f t="shared" si="4"/>
        <v>Vache mère légère, PV &lt;600 kg, valeurs sans veau</v>
      </c>
      <c r="G60" s="109"/>
      <c r="I60" s="12" t="str">
        <f t="shared" si="3"/>
        <v>* sans vêlage</v>
      </c>
      <c r="J60" s="1" t="s">
        <v>11</v>
      </c>
      <c r="K60" s="1" t="s">
        <v>32</v>
      </c>
      <c r="L60" s="1" t="s">
        <v>69</v>
      </c>
    </row>
    <row r="61" spans="1:12" ht="12.75" customHeight="1">
      <c r="A61" s="14"/>
      <c r="B61" s="56"/>
      <c r="C61" s="47"/>
      <c r="D61" s="55"/>
      <c r="E61" s="71">
        <f>E33+E51</f>
        <v>0</v>
      </c>
      <c r="F61" s="112" t="str">
        <f t="shared" si="4"/>
        <v>Bovin d'élevage, jusqu'à 160 jours</v>
      </c>
      <c r="G61" s="109"/>
      <c r="I61" s="12" t="str">
        <f t="shared" si="3"/>
        <v>1) Il s’agit de chiffres nets, les absences sont déjà prises en compte.</v>
      </c>
      <c r="J61" s="1" t="s">
        <v>51</v>
      </c>
      <c r="K61" s="12" t="s">
        <v>53</v>
      </c>
      <c r="L61" s="1" t="s">
        <v>80</v>
      </c>
    </row>
    <row r="62" spans="1:9" ht="12.75" customHeight="1">
      <c r="A62" s="14"/>
      <c r="B62" s="56"/>
      <c r="C62" s="47"/>
      <c r="D62" s="55"/>
      <c r="E62" s="71">
        <f>E43+E25</f>
        <v>0</v>
      </c>
      <c r="F62" s="112" t="str">
        <f t="shared" si="4"/>
        <v>Bovin d'élevage, 160-365 jours</v>
      </c>
      <c r="G62" s="109"/>
      <c r="I62" s="12">
        <f t="shared" si="3"/>
        <v>0</v>
      </c>
    </row>
    <row r="63" spans="1:12" ht="12.75" customHeight="1">
      <c r="A63" s="14"/>
      <c r="B63" s="56"/>
      <c r="C63" s="47"/>
      <c r="D63" s="55"/>
      <c r="E63" s="71">
        <f>E39+E21</f>
        <v>0</v>
      </c>
      <c r="F63" s="112" t="str">
        <f t="shared" si="4"/>
        <v>Bovin d'élevage, 1 à 2 ans</v>
      </c>
      <c r="G63" s="109"/>
      <c r="I63" s="12" t="str">
        <f t="shared" si="3"/>
        <v>2) Vous trouverez des indications sur les catégories de bétail bovin</v>
      </c>
      <c r="J63" s="1" t="s">
        <v>52</v>
      </c>
      <c r="K63" s="91" t="s">
        <v>75</v>
      </c>
      <c r="L63" s="1" t="s">
        <v>118</v>
      </c>
    </row>
    <row r="64" spans="1:12" ht="12.75" customHeight="1">
      <c r="A64" s="14"/>
      <c r="B64" s="56"/>
      <c r="C64" s="47"/>
      <c r="D64" s="55"/>
      <c r="E64" s="71">
        <f>E19</f>
        <v>0</v>
      </c>
      <c r="F64" s="112" t="str">
        <f aca="true" t="shared" si="5" ref="F64:F73">I50</f>
        <v>Bovin d'élevage, plus de 2 ans</v>
      </c>
      <c r="G64" s="109"/>
      <c r="I64" s="12" t="str">
        <f t="shared" si="3"/>
        <v>    dans le guide Suisse-Bilan</v>
      </c>
      <c r="J64" s="1" t="s">
        <v>17</v>
      </c>
      <c r="K64" s="91" t="s">
        <v>48</v>
      </c>
      <c r="L64" s="1" t="s">
        <v>81</v>
      </c>
    </row>
    <row r="65" spans="1:12" ht="12.75" customHeight="1">
      <c r="A65" s="14"/>
      <c r="B65" s="56"/>
      <c r="C65" s="47"/>
      <c r="D65" s="55"/>
      <c r="E65" s="71">
        <f>E52+E44+E34+E26</f>
        <v>0</v>
      </c>
      <c r="F65" s="112" t="str">
        <f t="shared" si="5"/>
        <v>Veau à l'engrais, 60-220 kg</v>
      </c>
      <c r="G65" s="109"/>
      <c r="I65" s="12" t="str">
        <f t="shared" si="3"/>
        <v>Résumé des catégories d'animaux de rente:</v>
      </c>
      <c r="J65" s="1" t="s">
        <v>131</v>
      </c>
      <c r="K65" s="130" t="s">
        <v>134</v>
      </c>
      <c r="L65" s="1" t="s">
        <v>133</v>
      </c>
    </row>
    <row r="66" spans="1:12" ht="12.75" customHeight="1">
      <c r="A66" s="14"/>
      <c r="B66" s="57"/>
      <c r="C66" s="4"/>
      <c r="D66" s="55"/>
      <c r="E66" s="71">
        <f>E53+E35</f>
        <v>0</v>
      </c>
      <c r="F66" s="112" t="str">
        <f t="shared" si="5"/>
        <v>Veau allaité, jusqu'à 160 jours</v>
      </c>
      <c r="G66" s="109"/>
      <c r="I66" s="12" t="str">
        <f t="shared" si="3"/>
        <v>Somme de l'effectif moyen déterminant</v>
      </c>
      <c r="J66" s="1" t="s">
        <v>8</v>
      </c>
      <c r="K66" s="91" t="s">
        <v>49</v>
      </c>
      <c r="L66" s="1" t="s">
        <v>68</v>
      </c>
    </row>
    <row r="67" spans="1:12" ht="12.75" customHeight="1">
      <c r="A67" s="14"/>
      <c r="B67" s="57"/>
      <c r="C67" s="4"/>
      <c r="D67" s="55"/>
      <c r="E67" s="71">
        <f>E45+E27</f>
        <v>0</v>
      </c>
      <c r="F67" s="112" t="str">
        <f t="shared" si="5"/>
        <v>Veau allaité, &gt; 160 jours, leger (&lt; 200 kg PM)</v>
      </c>
      <c r="G67" s="109"/>
      <c r="I67" s="12" t="str">
        <f t="shared" si="3"/>
        <v>Lieu:</v>
      </c>
      <c r="J67" s="1" t="s">
        <v>16</v>
      </c>
      <c r="K67" s="1" t="s">
        <v>37</v>
      </c>
      <c r="L67" s="1" t="s">
        <v>66</v>
      </c>
    </row>
    <row r="68" spans="1:12" ht="12.75" customHeight="1">
      <c r="A68" s="14"/>
      <c r="B68" s="57"/>
      <c r="C68" s="4"/>
      <c r="D68" s="55"/>
      <c r="E68" s="71">
        <f>E46+E28</f>
        <v>0</v>
      </c>
      <c r="F68" s="112" t="str">
        <f t="shared" si="5"/>
        <v>Veau allaité, &gt; 160 jours, moyen (200 à 250 kg PM)</v>
      </c>
      <c r="G68" s="109"/>
      <c r="I68" s="12" t="str">
        <f t="shared" si="3"/>
        <v>Date:</v>
      </c>
      <c r="J68" s="1" t="s">
        <v>15</v>
      </c>
      <c r="K68" s="1" t="s">
        <v>36</v>
      </c>
      <c r="L68" s="1" t="s">
        <v>65</v>
      </c>
    </row>
    <row r="69" spans="1:12" ht="12.75" customHeight="1">
      <c r="A69" s="14"/>
      <c r="B69" s="57"/>
      <c r="C69" s="4"/>
      <c r="D69" s="55"/>
      <c r="E69" s="71">
        <f>E47+E29</f>
        <v>0</v>
      </c>
      <c r="F69" s="112" t="str">
        <f t="shared" si="5"/>
        <v>Veau allaité, &gt; 160 jours, lourd (&gt; 250 kg PM)</v>
      </c>
      <c r="G69" s="109"/>
      <c r="I69" s="12" t="str">
        <f>IF($I$15=1,J69,IF($I$15=2,K69,IF($I$15=3,L69,"")))</f>
        <v>Attention: Somme pas égale à 100%!</v>
      </c>
      <c r="J69" s="1" t="s">
        <v>28</v>
      </c>
      <c r="K69" s="12" t="s">
        <v>50</v>
      </c>
      <c r="L69" s="1" t="s">
        <v>67</v>
      </c>
    </row>
    <row r="70" spans="1:12" ht="12.75" customHeight="1">
      <c r="A70" s="14"/>
      <c r="B70" s="57"/>
      <c r="C70" s="4"/>
      <c r="D70" s="55"/>
      <c r="E70" s="71">
        <f>E54+E36</f>
        <v>0</v>
      </c>
      <c r="F70" s="112" t="str">
        <f t="shared" si="5"/>
        <v>Bovin à l'engrais, jusqu'à 160 jours</v>
      </c>
      <c r="G70" s="109"/>
      <c r="I70" s="12" t="str">
        <f t="shared" si="3"/>
        <v>OFAG / AGRIDEA 10 2020 V 1.5</v>
      </c>
      <c r="J70" s="244" t="s">
        <v>211</v>
      </c>
      <c r="K70" s="12" t="s">
        <v>213</v>
      </c>
      <c r="L70" s="1" t="s">
        <v>214</v>
      </c>
    </row>
    <row r="71" spans="1:12" ht="13.5" customHeight="1">
      <c r="A71" s="14"/>
      <c r="B71" s="57"/>
      <c r="C71" s="4"/>
      <c r="D71" s="55"/>
      <c r="E71" s="71">
        <f>E48+E40+E30+E22</f>
        <v>0</v>
      </c>
      <c r="F71" s="112" t="str">
        <f t="shared" si="5"/>
        <v>Bovin à l'engrais, &gt; 160 jours</v>
      </c>
      <c r="G71" s="109"/>
      <c r="I71" s="12" t="str">
        <f t="shared" si="3"/>
        <v>N° BDTA:</v>
      </c>
      <c r="J71" s="1" t="s">
        <v>55</v>
      </c>
      <c r="K71" s="12" t="s">
        <v>56</v>
      </c>
      <c r="L71" s="1" t="s">
        <v>64</v>
      </c>
    </row>
    <row r="72" spans="1:12" ht="13.5" customHeight="1">
      <c r="A72" s="14"/>
      <c r="B72" s="57"/>
      <c r="C72" s="4"/>
      <c r="D72" s="55"/>
      <c r="E72" s="71">
        <f>E49+E41+E31+E23</f>
        <v>0</v>
      </c>
      <c r="F72" s="112" t="str">
        <f t="shared" si="5"/>
        <v>Bovin à l'engrais (pâturage), &gt; 4 mois</v>
      </c>
      <c r="G72" s="109"/>
      <c r="I72" s="12" t="str">
        <f t="shared" si="3"/>
        <v>Example: bovin à l'engrais</v>
      </c>
      <c r="J72" s="1" t="s">
        <v>101</v>
      </c>
      <c r="K72" s="1" t="s">
        <v>129</v>
      </c>
      <c r="L72" s="1" t="s">
        <v>128</v>
      </c>
    </row>
    <row r="73" spans="1:9" ht="13.5" customHeight="1">
      <c r="A73" s="14"/>
      <c r="B73" s="57"/>
      <c r="C73" s="51"/>
      <c r="D73" s="55"/>
      <c r="E73" s="71">
        <f>E37</f>
        <v>0</v>
      </c>
      <c r="F73" s="112" t="str">
        <f t="shared" si="5"/>
        <v>Taureau d'élevage</v>
      </c>
      <c r="G73" s="109"/>
      <c r="I73" s="12">
        <f>IF($I$15=1,J73,IF($I$15=2,K73,IF($I$15=3,L73,"")))</f>
        <v>0</v>
      </c>
    </row>
    <row r="74" spans="1:9" ht="13.5" customHeight="1" thickBot="1">
      <c r="A74" s="14"/>
      <c r="B74" s="76">
        <f>SUM(B14,B15,B19,B20,B24,B32,B37,B38,B42,B50)</f>
        <v>0</v>
      </c>
      <c r="C74" s="58" t="str">
        <f>I66</f>
        <v>Somme de l'effectif moyen déterminant</v>
      </c>
      <c r="D74" s="59"/>
      <c r="E74" s="72">
        <f>SUM(E57:E73)</f>
        <v>0</v>
      </c>
      <c r="F74" s="113"/>
      <c r="G74" s="110"/>
      <c r="I74" s="12"/>
    </row>
    <row r="75" spans="1:9" ht="13.5" customHeight="1" thickTop="1">
      <c r="A75" s="14"/>
      <c r="B75" s="145"/>
      <c r="C75" s="146"/>
      <c r="D75" s="147"/>
      <c r="E75" s="148"/>
      <c r="F75" s="149"/>
      <c r="G75" s="149"/>
      <c r="I75" s="12"/>
    </row>
    <row r="76" spans="1:9" ht="13.5" customHeight="1">
      <c r="A76" s="14"/>
      <c r="B76" s="145"/>
      <c r="C76" s="146"/>
      <c r="D76" s="147"/>
      <c r="E76" s="148"/>
      <c r="F76" s="149"/>
      <c r="G76" s="149"/>
      <c r="I76" s="12"/>
    </row>
    <row r="77" spans="1:9" ht="13.5" customHeight="1">
      <c r="A77" s="14"/>
      <c r="B77" s="145"/>
      <c r="C77" s="146"/>
      <c r="D77" s="147"/>
      <c r="E77" s="148"/>
      <c r="F77" s="149"/>
      <c r="G77" s="149"/>
      <c r="I77" s="12">
        <f>IF($I$15=1,J77,IF($I$15=2,K77,IF($I$15=3,L77,"")))</f>
        <v>0</v>
      </c>
    </row>
    <row r="78" spans="1:9" ht="13.5" customHeight="1">
      <c r="A78" s="14"/>
      <c r="B78" s="60"/>
      <c r="C78" s="14"/>
      <c r="D78" s="60"/>
      <c r="E78" s="61"/>
      <c r="F78" s="60"/>
      <c r="G78" s="60"/>
      <c r="I78" s="12">
        <f>IF($I$15=1,J78,IF($I$15=2,K78,IF($I$15=3,L78,"")))</f>
        <v>0</v>
      </c>
    </row>
    <row r="79" spans="1:9" ht="13.5" customHeight="1">
      <c r="A79" s="14"/>
      <c r="B79" s="60" t="str">
        <f>I67</f>
        <v>Lieu:</v>
      </c>
      <c r="C79" s="79"/>
      <c r="D79" s="85" t="str">
        <f>I68</f>
        <v>Date:</v>
      </c>
      <c r="E79" s="115"/>
      <c r="G79" s="85" t="str">
        <f>I70</f>
        <v>OFAG / AGRIDEA 10 2020 V 1.5</v>
      </c>
      <c r="I79" s="1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3.5" customHeight="1">
      <c r="A91" s="14"/>
    </row>
    <row r="92" ht="12.75" customHeight="1">
      <c r="A92" s="14"/>
    </row>
  </sheetData>
  <sheetProtection password="C676" sheet="1"/>
  <conditionalFormatting sqref="D37 D19">
    <cfRule type="cellIs" priority="8" dxfId="0" operator="greaterThan" stopIfTrue="1">
      <formula>100</formula>
    </cfRule>
  </conditionalFormatting>
  <printOptions horizontalCentered="1"/>
  <pageMargins left="0.5118110236220472" right="0.15748031496062992" top="0.69" bottom="0.11811023622047245" header="0" footer="0.1968503937007874"/>
  <pageSetup fitToHeight="1" fitToWidth="1" horizontalDpi="600" verticalDpi="600" orientation="portrait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showGridLines="0" showRowColHeaders="0" showZeros="0" zoomScaleSheetLayoutView="10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6.851562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9.8515625" style="1" customWidth="1"/>
    <col min="8" max="8" width="0.85546875" style="1" customWidth="1"/>
    <col min="9" max="9" width="63.57421875" style="1" hidden="1" customWidth="1"/>
    <col min="10" max="10" width="65.8515625" style="1" hidden="1" customWidth="1"/>
    <col min="11" max="11" width="61.00390625" style="1" hidden="1" customWidth="1"/>
    <col min="12" max="12" width="52.140625" style="1" hidden="1" customWidth="1"/>
    <col min="13" max="13" width="11.421875" style="1" hidden="1" customWidth="1"/>
    <col min="14" max="14" width="6.7109375" style="1" hidden="1" customWidth="1"/>
    <col min="15" max="15" width="39.421875" style="1" hidden="1" customWidth="1"/>
    <col min="16" max="16" width="15.7109375" style="1" hidden="1" customWidth="1"/>
    <col min="17" max="18" width="11.421875" style="1" customWidth="1"/>
    <col min="19" max="16384" width="11.421875" style="1" customWidth="1"/>
  </cols>
  <sheetData>
    <row r="1" spans="2:15" ht="7.5" customHeight="1">
      <c r="B1" s="2"/>
      <c r="C1" s="2"/>
      <c r="D1" s="2"/>
      <c r="E1" s="3"/>
      <c r="F1" s="2"/>
      <c r="G1" s="2"/>
      <c r="O1" s="4"/>
    </row>
    <row r="2" spans="2:15" ht="21.75">
      <c r="B2" s="22" t="str">
        <f>I23</f>
        <v>Aide à la conversion pour la reprise de cheptels Equidés BDTA </v>
      </c>
      <c r="C2" s="23"/>
      <c r="D2" s="2"/>
      <c r="E2" s="3"/>
      <c r="F2" s="2"/>
      <c r="G2" s="2"/>
      <c r="M2" s="119" t="s">
        <v>83</v>
      </c>
      <c r="N2" s="4"/>
      <c r="O2" s="4"/>
    </row>
    <row r="3" spans="2:15" ht="21.75">
      <c r="B3" s="22" t="str">
        <f>I24</f>
        <v>dans le Suisse-Bilanz</v>
      </c>
      <c r="C3" s="23"/>
      <c r="D3" s="2"/>
      <c r="E3" s="3"/>
      <c r="F3" s="2"/>
      <c r="G3" s="2"/>
      <c r="M3" s="119"/>
      <c r="N3" s="4"/>
      <c r="O3" s="4"/>
    </row>
    <row r="4" spans="2:15" ht="7.5" customHeight="1">
      <c r="B4" s="24"/>
      <c r="C4" s="23"/>
      <c r="D4" s="2"/>
      <c r="E4" s="3"/>
      <c r="F4" s="2"/>
      <c r="G4" s="2"/>
      <c r="N4" s="4"/>
      <c r="O4" s="4"/>
    </row>
    <row r="5" spans="2:16" s="5" customFormat="1" ht="15" customHeight="1">
      <c r="B5" s="25" t="str">
        <f>I25</f>
        <v>Exploitation:</v>
      </c>
      <c r="C5" s="86"/>
      <c r="D5" s="84" t="str">
        <f>I26</f>
        <v>Année:</v>
      </c>
      <c r="E5" s="87"/>
      <c r="F5" s="84" t="str">
        <f>I60</f>
        <v>N° BDTA:</v>
      </c>
      <c r="G5" s="114"/>
      <c r="M5" s="15" t="s">
        <v>84</v>
      </c>
      <c r="N5" s="120"/>
      <c r="O5" s="120" t="s">
        <v>85</v>
      </c>
      <c r="P5" s="127" t="s">
        <v>89</v>
      </c>
    </row>
    <row r="6" spans="2:15" ht="7.5" customHeight="1">
      <c r="B6" s="26"/>
      <c r="C6" s="23"/>
      <c r="D6" s="2"/>
      <c r="E6" s="3"/>
      <c r="F6" s="2"/>
      <c r="G6" s="2"/>
      <c r="N6" s="4"/>
      <c r="O6" s="4"/>
    </row>
    <row r="7" spans="1:16" ht="12.75" customHeight="1">
      <c r="A7" s="6"/>
      <c r="B7" s="27" t="str">
        <f>I27</f>
        <v>Cette aide à la conversion permet de convertir l'effectif moyen de l'évaluation BDTA dans les catégories animales correspondantes dans votre exploitation</v>
      </c>
      <c r="C7" s="28"/>
      <c r="D7" s="28"/>
      <c r="E7" s="28"/>
      <c r="F7" s="28"/>
      <c r="G7" s="28"/>
      <c r="M7" s="122" t="s">
        <v>86</v>
      </c>
      <c r="N7" s="10"/>
      <c r="O7" s="10" t="s">
        <v>88</v>
      </c>
      <c r="P7" s="123">
        <v>40071</v>
      </c>
    </row>
    <row r="8" spans="1:16" ht="7.5" customHeight="1">
      <c r="A8" s="6"/>
      <c r="C8" s="29"/>
      <c r="D8" s="9"/>
      <c r="E8" s="30"/>
      <c r="F8" s="31"/>
      <c r="G8" s="31"/>
      <c r="M8" s="124"/>
      <c r="N8" s="10"/>
      <c r="O8" s="11"/>
      <c r="P8" s="12"/>
    </row>
    <row r="9" spans="1:16" ht="12.75" customHeight="1">
      <c r="A9" s="6"/>
      <c r="B9" s="29" t="str">
        <f>I28</f>
        <v>1. Reprendre les nombres d'unités de la liste des animaux BDTA (extrait de www.agate.ch &gt; Calculateur UGB &gt; AniCalc) dans les lignes jaunes de la colonne 1</v>
      </c>
      <c r="C9" s="29"/>
      <c r="D9" s="9"/>
      <c r="E9" s="30"/>
      <c r="F9" s="31"/>
      <c r="G9" s="31"/>
      <c r="M9" s="121" t="s">
        <v>87</v>
      </c>
      <c r="N9" s="10"/>
      <c r="O9" s="10" t="s">
        <v>90</v>
      </c>
      <c r="P9" s="126">
        <v>40096</v>
      </c>
    </row>
    <row r="10" spans="1:16" ht="12.75" customHeight="1">
      <c r="A10" s="6"/>
      <c r="B10" s="29" t="str">
        <f>I29</f>
        <v>2. Effectuer les répartitions en pourcentages sur les lignes jaunes de la colonne 3</v>
      </c>
      <c r="C10" s="31"/>
      <c r="D10" s="31"/>
      <c r="E10" s="31"/>
      <c r="F10" s="31"/>
      <c r="G10" s="31"/>
      <c r="M10" s="121" t="s">
        <v>99</v>
      </c>
      <c r="N10" s="125"/>
      <c r="O10" s="11" t="s">
        <v>100</v>
      </c>
      <c r="P10" s="126">
        <v>41571</v>
      </c>
    </row>
    <row r="11" spans="1:16" ht="12.75" customHeight="1">
      <c r="A11" s="6"/>
      <c r="B11" s="29" t="str">
        <f>I30</f>
        <v>3. Reprendre les nombres d'unités dans les catégories des animaux de rente à partir du résumé de Suisse-Bilan</v>
      </c>
      <c r="C11" s="9"/>
      <c r="D11" s="9"/>
      <c r="E11" s="13"/>
      <c r="F11" s="93"/>
      <c r="G11" s="93"/>
      <c r="M11" s="12" t="s">
        <v>102</v>
      </c>
      <c r="N11" s="129"/>
      <c r="O11" s="11" t="s">
        <v>103</v>
      </c>
      <c r="P11" s="128">
        <v>41842</v>
      </c>
    </row>
    <row r="12" spans="1:16" ht="7.5" customHeight="1" thickBot="1">
      <c r="A12" s="6"/>
      <c r="B12" s="32"/>
      <c r="C12" s="9"/>
      <c r="D12" s="9"/>
      <c r="E12" s="13"/>
      <c r="F12" s="9"/>
      <c r="G12" s="9"/>
      <c r="M12" s="12" t="s">
        <v>102</v>
      </c>
      <c r="N12" s="125"/>
      <c r="O12" s="11" t="s">
        <v>104</v>
      </c>
      <c r="P12" s="126">
        <v>41946</v>
      </c>
    </row>
    <row r="13" spans="1:16" ht="15.75" customHeight="1" thickBot="1" thickTop="1">
      <c r="A13" s="6"/>
      <c r="B13" s="33">
        <v>1</v>
      </c>
      <c r="C13" s="34">
        <v>2</v>
      </c>
      <c r="D13" s="35">
        <v>3</v>
      </c>
      <c r="E13" s="35">
        <v>4</v>
      </c>
      <c r="F13" s="106">
        <v>5</v>
      </c>
      <c r="G13" s="107"/>
      <c r="M13" s="121" t="s">
        <v>105</v>
      </c>
      <c r="N13" s="125"/>
      <c r="O13" s="11" t="s">
        <v>106</v>
      </c>
      <c r="P13" s="126">
        <v>42380</v>
      </c>
    </row>
    <row r="14" spans="1:16" ht="78" customHeight="1" thickBot="1">
      <c r="A14" s="14"/>
      <c r="B14" s="36" t="str">
        <f>I31</f>
        <v>Effectif
moyen
selon BDTA en unités (=places constamment occupées)</v>
      </c>
      <c r="C14" s="37" t="str">
        <f>I32</f>
        <v>Catégorie selon liste d'animaux de la BDTA</v>
      </c>
      <c r="D14" s="37" t="str">
        <f>I33</f>
        <v>Répartition en pourcentages
(selon répartition exploitation)</v>
      </c>
      <c r="E14" s="38" t="str">
        <f>I34</f>
        <v>Effectif moyen
déterminant
pour le Suisse-Bilan</v>
      </c>
      <c r="F14" s="104" t="str">
        <f>I35</f>
        <v>Catégorie d'animaux de rente selon tableau 1 du guide Suisse-Bilan</v>
      </c>
      <c r="G14" s="105"/>
      <c r="M14" s="155">
        <f>SuiBiTrans_RiV_Bov!M13</f>
        <v>1.4</v>
      </c>
      <c r="N14" s="156">
        <f>SuiBiTrans_RiV_Bov!N13</f>
        <v>0</v>
      </c>
      <c r="O14" s="158" t="str">
        <f>SuiBiTrans_RiV_Bov!O13</f>
        <v>Streichung Ammenkühe
neues Blatt mit Pferdekategorien</v>
      </c>
      <c r="P14" s="157" t="str">
        <f>SuiBiTrans_RiV_Bov!P13</f>
        <v>xx.xx.2017</v>
      </c>
    </row>
    <row r="15" spans="1:16" ht="14.25" thickBot="1" thickTop="1">
      <c r="A15" s="14"/>
      <c r="B15" s="131"/>
      <c r="C15" s="135" t="str">
        <f>I36</f>
        <v>Hauteur au garrot (taille adulte) &gt; 148 cm</v>
      </c>
      <c r="D15" s="136"/>
      <c r="E15" s="132"/>
      <c r="F15" s="133"/>
      <c r="G15" s="134"/>
      <c r="M15" s="12"/>
      <c r="N15" s="125"/>
      <c r="O15" s="125"/>
      <c r="P15" s="124"/>
    </row>
    <row r="16" spans="1:16" ht="12.75" customHeight="1" thickTop="1">
      <c r="A16" s="14"/>
      <c r="B16" s="78"/>
      <c r="C16" s="46" t="str">
        <f>I37</f>
        <v>Equidés de plus de 900 jours</v>
      </c>
      <c r="D16" s="74">
        <f>SUM(D17:D18)</f>
        <v>0</v>
      </c>
      <c r="E16" s="66">
        <f>$B16*$D16/100</f>
        <v>0</v>
      </c>
      <c r="F16" s="100">
        <f>IF(OR(D16=0,D16=100),"",$I$58)</f>
      </c>
      <c r="G16" s="95"/>
      <c r="I16" s="1" t="s">
        <v>20</v>
      </c>
      <c r="J16" s="4"/>
      <c r="K16" s="4"/>
      <c r="M16" s="12"/>
      <c r="N16" s="125"/>
      <c r="O16" s="125"/>
      <c r="P16" s="124"/>
    </row>
    <row r="17" spans="1:16" ht="12.75" customHeight="1">
      <c r="A17" s="14"/>
      <c r="B17" s="43"/>
      <c r="C17" s="47"/>
      <c r="D17" s="80"/>
      <c r="E17" s="64">
        <f>$B16*$D17/100</f>
        <v>0</v>
      </c>
      <c r="F17" s="101" t="str">
        <f>I44</f>
        <v>Cheval (&gt; 180 j, &gt; 148 cm ou note*)</v>
      </c>
      <c r="G17" s="96"/>
      <c r="I17" s="116">
        <v>2</v>
      </c>
      <c r="J17" s="4"/>
      <c r="K17" s="4"/>
      <c r="M17" s="12"/>
      <c r="N17" s="125"/>
      <c r="O17" s="125"/>
      <c r="P17" s="124"/>
    </row>
    <row r="18" spans="1:16" ht="12.75" customHeight="1" thickBot="1">
      <c r="A18" s="14"/>
      <c r="B18" s="43"/>
      <c r="C18" s="47"/>
      <c r="D18" s="81"/>
      <c r="E18" s="65">
        <f>$B16*$D18/100</f>
        <v>0</v>
      </c>
      <c r="F18" s="102" t="str">
        <f>I46</f>
        <v>Mulet et bardot (&gt; 180 j, indépendemment hauteur au garrot)</v>
      </c>
      <c r="G18" s="97"/>
      <c r="I18" s="1" t="s">
        <v>21</v>
      </c>
      <c r="J18" s="4"/>
      <c r="K18" s="4"/>
      <c r="M18" s="12"/>
      <c r="N18" s="125"/>
      <c r="O18" s="125"/>
      <c r="P18" s="124"/>
    </row>
    <row r="19" spans="1:16" ht="12.75" customHeight="1" thickTop="1">
      <c r="A19" s="14"/>
      <c r="B19" s="78"/>
      <c r="C19" s="40" t="str">
        <f>I38</f>
        <v>Equidés de plus de 180 à 900 jours</v>
      </c>
      <c r="D19" s="74">
        <f>SUM(D20:D21)</f>
        <v>0</v>
      </c>
      <c r="E19" s="63">
        <f>SUM(E20:E21)</f>
        <v>0</v>
      </c>
      <c r="F19" s="100">
        <f>IF(OR(D19=0,D19=100),"",$I$58)</f>
      </c>
      <c r="G19" s="95"/>
      <c r="I19" s="1" t="s">
        <v>22</v>
      </c>
      <c r="J19" s="4"/>
      <c r="K19" s="4"/>
      <c r="M19" s="12"/>
      <c r="N19" s="125"/>
      <c r="O19" s="125"/>
      <c r="P19" s="124"/>
    </row>
    <row r="20" spans="1:15" ht="12.75" customHeight="1">
      <c r="A20" s="14"/>
      <c r="B20" s="41"/>
      <c r="C20" s="18"/>
      <c r="D20" s="80"/>
      <c r="E20" s="64">
        <f>$B$19*$D20/100</f>
        <v>0</v>
      </c>
      <c r="F20" s="101" t="str">
        <f>I44</f>
        <v>Cheval (&gt; 180 j, &gt; 148 cm ou note*)</v>
      </c>
      <c r="G20" s="96"/>
      <c r="I20" s="1" t="s">
        <v>23</v>
      </c>
      <c r="J20" s="4"/>
      <c r="K20" s="4"/>
      <c r="M20" s="12"/>
      <c r="N20" s="4"/>
      <c r="O20" s="4"/>
    </row>
    <row r="21" spans="1:15" ht="12.75" customHeight="1" thickBot="1">
      <c r="A21" s="14"/>
      <c r="B21" s="41"/>
      <c r="C21" s="18"/>
      <c r="D21" s="81"/>
      <c r="E21" s="65">
        <f>$B$19*$D21/100</f>
        <v>0</v>
      </c>
      <c r="F21" s="102" t="str">
        <f>I46</f>
        <v>Mulet et bardot (&gt; 180 j, indépendemment hauteur au garrot)</v>
      </c>
      <c r="G21" s="97"/>
      <c r="I21" s="15" t="s">
        <v>38</v>
      </c>
      <c r="J21" s="7" t="s">
        <v>21</v>
      </c>
      <c r="K21" s="7" t="s">
        <v>22</v>
      </c>
      <c r="L21" s="8" t="s">
        <v>23</v>
      </c>
      <c r="M21" s="12"/>
      <c r="N21" s="4"/>
      <c r="O21" s="4"/>
    </row>
    <row r="22" spans="1:15" ht="12.75" customHeight="1" thickTop="1">
      <c r="A22" s="14"/>
      <c r="B22" s="78"/>
      <c r="C22" s="40" t="str">
        <f>I39</f>
        <v>Equidés jusqu'à 180 jours</v>
      </c>
      <c r="D22" s="74">
        <f>SUM(D23:D24)</f>
        <v>0</v>
      </c>
      <c r="E22" s="63">
        <f>$B22*$D22/100</f>
        <v>0</v>
      </c>
      <c r="F22" s="100">
        <f>IF(OR(D22=0,D22=100),"",$I$58)</f>
      </c>
      <c r="G22" s="95"/>
      <c r="I22" s="12" t="str">
        <f aca="true" t="shared" si="0" ref="I22:I62">IF($I$17=1,J22,IF($I$17=2,K22,IF($I$17=3,L22,"")))</f>
        <v>Langue</v>
      </c>
      <c r="J22" s="4" t="str">
        <f>SuiBiTrans_RiV_Bov!J20</f>
        <v>Sprache</v>
      </c>
      <c r="K22" s="4" t="str">
        <f>SuiBiTrans_RiV_Bov!K20</f>
        <v>Langue</v>
      </c>
      <c r="L22" s="4" t="str">
        <f>SuiBiTrans_RiV_Bov!L20</f>
        <v>Lingua</v>
      </c>
      <c r="M22" s="12"/>
      <c r="N22" s="4"/>
      <c r="O22" s="4"/>
    </row>
    <row r="23" spans="1:15" ht="12.75" customHeight="1">
      <c r="A23" s="14"/>
      <c r="B23" s="43"/>
      <c r="C23" s="47"/>
      <c r="D23" s="80"/>
      <c r="E23" s="64">
        <f>$B$22*$D23/100</f>
        <v>0</v>
      </c>
      <c r="F23" s="101" t="str">
        <f>I45</f>
        <v>Cheval (&lt; 180 j, &gt; 148 cm ou note*)</v>
      </c>
      <c r="G23" s="96"/>
      <c r="I23" s="12" t="str">
        <f t="shared" si="0"/>
        <v>Aide à la conversion pour la reprise de cheptels Equidés BDTA </v>
      </c>
      <c r="J23" s="143" t="s">
        <v>149</v>
      </c>
      <c r="K23" s="243" t="s">
        <v>197</v>
      </c>
      <c r="L23" s="143" t="s">
        <v>200</v>
      </c>
      <c r="M23" s="12"/>
      <c r="N23" s="4"/>
      <c r="O23" s="16"/>
    </row>
    <row r="24" spans="1:15" ht="12.75" customHeight="1" thickBot="1">
      <c r="A24" s="14"/>
      <c r="B24" s="43"/>
      <c r="C24" s="47"/>
      <c r="D24" s="81"/>
      <c r="E24" s="65">
        <f>$B$22*$D24/100</f>
        <v>0</v>
      </c>
      <c r="F24" s="102" t="str">
        <f>I47</f>
        <v>Mulet et bardot (&lt; 180 j, indépendemment hauteur au garrot)</v>
      </c>
      <c r="G24" s="97"/>
      <c r="I24" s="12" t="str">
        <f t="shared" si="0"/>
        <v>dans le Suisse-Bilanz</v>
      </c>
      <c r="J24" s="143" t="s">
        <v>148</v>
      </c>
      <c r="K24" s="143" t="s">
        <v>198</v>
      </c>
      <c r="L24" s="143" t="s">
        <v>201</v>
      </c>
      <c r="M24" s="12"/>
      <c r="N24" s="4"/>
      <c r="O24" s="16"/>
    </row>
    <row r="25" spans="1:15" ht="12.75" customHeight="1" thickBot="1" thickTop="1">
      <c r="A25" s="14"/>
      <c r="B25" s="131"/>
      <c r="C25" s="135" t="str">
        <f>I40</f>
        <v>Hauteur au garrot (taille adulte) &lt; 148 cm</v>
      </c>
      <c r="D25" s="136"/>
      <c r="E25" s="132"/>
      <c r="F25" s="133"/>
      <c r="G25" s="134"/>
      <c r="I25" s="12" t="str">
        <f t="shared" si="0"/>
        <v>Exploitation:</v>
      </c>
      <c r="J25" s="4" t="str">
        <f>SuiBiTrans_RiV_Bov!J22</f>
        <v>Betrieb:</v>
      </c>
      <c r="K25" s="4" t="str">
        <f>SuiBiTrans_RiV_Bov!K22</f>
        <v>Exploitation:</v>
      </c>
      <c r="L25" s="4" t="str">
        <f>SuiBiTrans_RiV_Bov!L22</f>
        <v>Azienda:</v>
      </c>
      <c r="M25" s="12"/>
      <c r="N25" s="4"/>
      <c r="O25" s="4"/>
    </row>
    <row r="26" spans="1:15" ht="12.75" customHeight="1" thickTop="1">
      <c r="A26" s="14"/>
      <c r="B26" s="78"/>
      <c r="C26" s="46" t="str">
        <f>I41</f>
        <v>Equidés de plus de 900 jours</v>
      </c>
      <c r="D26" s="74">
        <f>SUM(D27:D29)</f>
        <v>0</v>
      </c>
      <c r="E26" s="66">
        <f>SUM(E27:E29)</f>
        <v>0</v>
      </c>
      <c r="F26" s="100">
        <f>IF(OR(D26=0,D26=100),"",$I$58)</f>
      </c>
      <c r="G26" s="95"/>
      <c r="I26" s="12" t="str">
        <f t="shared" si="0"/>
        <v>Année:</v>
      </c>
      <c r="J26" s="4" t="str">
        <f>SuiBiTrans_RiV_Bov!J23</f>
        <v>Jahr:</v>
      </c>
      <c r="K26" s="4" t="str">
        <f>SuiBiTrans_RiV_Bov!K23</f>
        <v>Année:</v>
      </c>
      <c r="L26" s="4" t="str">
        <f>SuiBiTrans_RiV_Bov!L23</f>
        <v>Anno:</v>
      </c>
      <c r="M26" s="12"/>
      <c r="N26" s="4"/>
      <c r="O26" s="4"/>
    </row>
    <row r="27" spans="1:15" ht="12.75" customHeight="1">
      <c r="A27" s="14"/>
      <c r="B27" s="43"/>
      <c r="C27" s="47"/>
      <c r="D27" s="80"/>
      <c r="E27" s="64">
        <f>$B$26*$D27/100</f>
        <v>0</v>
      </c>
      <c r="F27" s="101" t="str">
        <f>I44</f>
        <v>Cheval (&gt; 180 j, &gt; 148 cm ou note*)</v>
      </c>
      <c r="G27" s="96"/>
      <c r="I27" s="12" t="str">
        <f t="shared" si="0"/>
        <v>Cette aide à la conversion permet de convertir l'effectif moyen de l'évaluation BDTA dans les catégories animales correspondantes dans votre exploitation</v>
      </c>
      <c r="J27" s="4" t="str">
        <f>SuiBiTrans_RiV_Bov!J24</f>
        <v>Diese Umrechungshilfe erlaubt den Durchschnittsbestand aus der TVD-Auswertung in die entsprechenden Tierkategorien auf Ihrem Betrieb umzurechnen. </v>
      </c>
      <c r="K27" s="4" t="str">
        <f>SuiBiTrans_RiV_Bov!K24</f>
        <v>Cette aide à la conversion permet de convertir l'effectif moyen de l'évaluation BDTA dans les catégories animales correspondantes dans votre exploitation</v>
      </c>
      <c r="L27" s="4" t="str">
        <f>SuiBiTrans_RiV_Bov!L24</f>
        <v>Questo supporto permette di convertire l'effettivo medio della valutazione BDTA nelle categorie di animali corrispondenti della vostra azienda</v>
      </c>
      <c r="M27" s="12"/>
      <c r="N27" s="4"/>
      <c r="O27" s="4"/>
    </row>
    <row r="28" spans="1:12" ht="12.75" customHeight="1">
      <c r="A28" s="14"/>
      <c r="B28" s="43"/>
      <c r="C28" s="47"/>
      <c r="D28" s="81"/>
      <c r="E28" s="65">
        <f>$B$26*$D28/100</f>
        <v>0</v>
      </c>
      <c r="F28" s="102" t="str">
        <f>I46</f>
        <v>Mulet et bardot (&gt; 180 j, indépendemment hauteur au garrot)</v>
      </c>
      <c r="G28" s="97"/>
      <c r="I28" s="12" t="str">
        <f t="shared" si="0"/>
        <v>1. Reprendre les nombres d'unités de la liste des animaux BDTA (extrait de www.agate.ch &gt; Calculateur UGB &gt; AniCalc) dans les lignes jaunes de la colonne 1</v>
      </c>
      <c r="J28" s="4" t="str">
        <f>SuiBiTrans_RiV_Bov!J25</f>
        <v>1. Stückzahlen aus TVD-Tierliste (Auszug aus www.agate.ch &gt; GVE-Rechner &gt; AniCalc) in gelbe Zellen von Spalte 1 übertragen</v>
      </c>
      <c r="K28" s="4" t="str">
        <f>SuiBiTrans_RiV_Bov!K25</f>
        <v>1. Reprendre les nombres d'unités de la liste des animaux BDTA (extrait de www.agate.ch &gt; Calculateur UGB &gt; AniCalc) dans les lignes jaunes de la colonne 1</v>
      </c>
      <c r="L28" s="4" t="str">
        <f>SuiBiTrans_RiV_Bov!L25</f>
        <v>1. Riportare i numeri di capi della lista degli animali BDTA (estratto www.agate.ch &gt; Calcolatore UBG &gt; AniCalc) nelle righe gialle della colonna 1</v>
      </c>
    </row>
    <row r="29" spans="1:12" ht="12.75" customHeight="1" thickBot="1">
      <c r="A29" s="14"/>
      <c r="B29" s="43"/>
      <c r="C29" s="47"/>
      <c r="D29" s="81"/>
      <c r="E29" s="65">
        <f>$B$26*$D29/100</f>
        <v>0</v>
      </c>
      <c r="F29" s="102" t="str">
        <f>I48</f>
        <v>Poney, petit cheval, âne (de tous âges &lt; 148 cm, l'exception*)</v>
      </c>
      <c r="G29" s="97"/>
      <c r="I29" s="12" t="str">
        <f t="shared" si="0"/>
        <v>2. Effectuer les répartitions en pourcentages sur les lignes jaunes de la colonne 3</v>
      </c>
      <c r="J29" s="4" t="str">
        <f>SuiBiTrans_RiV_Bov!J26</f>
        <v>2. Prozentuale Verteilungen auf gelben Zellen der Spalte 3 vornehmen</v>
      </c>
      <c r="K29" s="4" t="str">
        <f>SuiBiTrans_RiV_Bov!K26</f>
        <v>2. Effectuer les répartitions en pourcentages sur les lignes jaunes de la colonne 3</v>
      </c>
      <c r="L29" s="4" t="str">
        <f>SuiBiTrans_RiV_Bov!L26</f>
        <v>2. Effettuare le ripartizioni percentuali nelle righe gialle della colonna 3</v>
      </c>
    </row>
    <row r="30" spans="1:12" ht="12.75" customHeight="1" thickTop="1">
      <c r="A30" s="14"/>
      <c r="B30" s="78"/>
      <c r="C30" s="40" t="str">
        <f>I42</f>
        <v>Equidés de plus de 180 à 900 jours</v>
      </c>
      <c r="D30" s="74">
        <f>SUM(D31:D33)</f>
        <v>0</v>
      </c>
      <c r="E30" s="66">
        <f>SUM(E31:E33)</f>
        <v>0</v>
      </c>
      <c r="F30" s="100">
        <f>IF(OR(D30=0,D30=100),"",$I$58)</f>
      </c>
      <c r="G30" s="95"/>
      <c r="I30" s="12" t="str">
        <f t="shared" si="0"/>
        <v>3. Reprendre les nombres d'unités dans les catégories des animaux de rente à partir du résumé de Suisse-Bilan</v>
      </c>
      <c r="J30" s="4" t="str">
        <f>SuiBiTrans_RiV_Bov!J27</f>
        <v>3. Stückzahlen der Nutztierkategorien aus der Zusammenfassung in Suisse-Bilanz übertragen</v>
      </c>
      <c r="K30" s="4" t="str">
        <f>SuiBiTrans_RiV_Bov!K27</f>
        <v>3. Reprendre les nombres d'unités dans les catégories des animaux de rente à partir du résumé de Suisse-Bilan</v>
      </c>
      <c r="L30" s="4" t="str">
        <f>SuiBiTrans_RiV_Bov!L27</f>
        <v>3. Riportare i numeri di capi nelle categorie di animali da reddito a partire dal riassunto di Suisse-Bilanz</v>
      </c>
    </row>
    <row r="31" spans="1:12" ht="12.75" customHeight="1">
      <c r="A31" s="14"/>
      <c r="B31" s="43"/>
      <c r="C31" s="47"/>
      <c r="D31" s="80"/>
      <c r="E31" s="64">
        <f>$B$30*$D31/100</f>
        <v>0</v>
      </c>
      <c r="F31" s="102" t="str">
        <f>I44</f>
        <v>Cheval (&gt; 180 j, &gt; 148 cm ou note*)</v>
      </c>
      <c r="G31" s="97"/>
      <c r="I31" s="12" t="str">
        <f t="shared" si="0"/>
        <v>Effectif
moyen
selon BDTA en unités (=places constamment occupées)</v>
      </c>
      <c r="J31" s="4" t="str">
        <f>SuiBiTrans_RiV_Bov!J28</f>
        <v>Durchschnitts-
bestand
gemäss TVD in Stück (=dauernd besetzte Plätze)</v>
      </c>
      <c r="K31" s="4" t="str">
        <f>SuiBiTrans_RiV_Bov!K28</f>
        <v>Effectif
moyen
selon BDTA en unités (=places constamment occupées)</v>
      </c>
      <c r="L31" s="4" t="str">
        <f>SuiBiTrans_RiV_Bov!L28</f>
        <v>Effettivo medio secondo BDTA in capi (=poste costantemente occupate)</v>
      </c>
    </row>
    <row r="32" spans="1:12" ht="12.75" customHeight="1">
      <c r="A32" s="14"/>
      <c r="B32" s="43"/>
      <c r="C32" s="47"/>
      <c r="D32" s="81"/>
      <c r="E32" s="65">
        <f>$B$30*$D32/100</f>
        <v>0</v>
      </c>
      <c r="F32" s="102" t="str">
        <f>I46</f>
        <v>Mulet et bardot (&gt; 180 j, indépendemment hauteur au garrot)</v>
      </c>
      <c r="G32" s="97"/>
      <c r="I32" s="12" t="str">
        <f t="shared" si="0"/>
        <v>Catégorie selon liste d'animaux de la BDTA</v>
      </c>
      <c r="J32" s="4" t="str">
        <f>SuiBiTrans_RiV_Bov!J29</f>
        <v>Tierkategorie
gemäss
TVD-Tierliste</v>
      </c>
      <c r="K32" s="4" t="str">
        <f>SuiBiTrans_RiV_Bov!K29</f>
        <v>Catégorie selon liste d'animaux de la BDTA</v>
      </c>
      <c r="L32" s="4" t="str">
        <f>SuiBiTrans_RiV_Bov!L29</f>
        <v>Categoria secondo la lista di animali BDTA</v>
      </c>
    </row>
    <row r="33" spans="1:12" ht="12.75" customHeight="1" thickBot="1">
      <c r="A33" s="14"/>
      <c r="B33" s="43"/>
      <c r="C33" s="47"/>
      <c r="D33" s="81"/>
      <c r="E33" s="65">
        <f>$B$30*$D33/100</f>
        <v>0</v>
      </c>
      <c r="F33" s="102" t="str">
        <f>I48</f>
        <v>Poney, petit cheval, âne (de tous âges &lt; 148 cm, l'exception*)</v>
      </c>
      <c r="G33" s="97"/>
      <c r="I33" s="12" t="str">
        <f t="shared" si="0"/>
        <v>Répartition en pourcentages
(selon répartition exploitation)</v>
      </c>
      <c r="J33" s="4" t="str">
        <f>SuiBiTrans_RiV_Bov!J30</f>
        <v>prozentuale Verteilung
(gemäss Einteilung Betrieb)</v>
      </c>
      <c r="K33" s="4" t="str">
        <f>SuiBiTrans_RiV_Bov!K30</f>
        <v>Répartition en pourcentages
(selon répartition exploitation)</v>
      </c>
      <c r="L33" s="4" t="str">
        <f>SuiBiTrans_RiV_Bov!L30</f>
        <v>Ripartizione percentuale (secondo classificazione azienda)</v>
      </c>
    </row>
    <row r="34" spans="1:12" ht="12.75" customHeight="1" thickTop="1">
      <c r="A34" s="14"/>
      <c r="B34" s="78"/>
      <c r="C34" s="40" t="str">
        <f>I43</f>
        <v>Equidés jusqu'à 180 jours</v>
      </c>
      <c r="D34" s="74">
        <f>SUM(D35:D37)</f>
        <v>0</v>
      </c>
      <c r="E34" s="66">
        <f>$B$34*$D34/100</f>
        <v>0</v>
      </c>
      <c r="F34" s="100">
        <f>IF(OR(D34=0,D34=100),"",$I$58)</f>
      </c>
      <c r="G34" s="95"/>
      <c r="I34" s="12" t="str">
        <f t="shared" si="0"/>
        <v>Effectif moyen
déterminant
pour le Suisse-Bilan</v>
      </c>
      <c r="J34" s="4" t="str">
        <f>SuiBiTrans_RiV_Bov!J31</f>
        <v>Massgebender Durchschnitts-
bestand
für die Suisse-Bilanz</v>
      </c>
      <c r="K34" s="4" t="str">
        <f>SuiBiTrans_RiV_Bov!K31</f>
        <v>Effectif moyen
déterminant
pour le Suisse-Bilan</v>
      </c>
      <c r="L34" s="4" t="str">
        <f>SuiBiTrans_RiV_Bov!L31</f>
        <v>Effettivo medio determinante per Suisse-Bilanz</v>
      </c>
    </row>
    <row r="35" spans="1:12" ht="12.75" customHeight="1">
      <c r="A35" s="14"/>
      <c r="B35" s="43"/>
      <c r="C35" s="47"/>
      <c r="D35" s="80"/>
      <c r="E35" s="64">
        <f>$B$30*$D35/100</f>
        <v>0</v>
      </c>
      <c r="F35" s="102" t="str">
        <f>I45</f>
        <v>Cheval (&lt; 180 j, &gt; 148 cm ou note*)</v>
      </c>
      <c r="G35" s="97"/>
      <c r="I35" s="12" t="str">
        <f t="shared" si="0"/>
        <v>Catégorie d'animaux de rente selon tableau 1 du guide Suisse-Bilan</v>
      </c>
      <c r="J35" s="4" t="str">
        <f>SuiBiTrans_RiV_Bov!J32</f>
        <v>Nutztierkategorie gemäss Tabelle 1 der Wegleitung Suisse-Bilanz</v>
      </c>
      <c r="K35" s="4" t="str">
        <f>SuiBiTrans_RiV_Bov!K32</f>
        <v>Catégorie d'animaux de rente selon tableau 1 du guide Suisse-Bilan</v>
      </c>
      <c r="L35" s="4" t="str">
        <f>SuiBiTrans_RiV_Bov!L32</f>
        <v>Categoria di animali da reddito secondo la tabella 1 della guida Suisse-Bilanz</v>
      </c>
    </row>
    <row r="36" spans="1:12" ht="12.75" customHeight="1">
      <c r="A36" s="14"/>
      <c r="B36" s="43"/>
      <c r="C36" s="18"/>
      <c r="D36" s="80"/>
      <c r="E36" s="64">
        <f>$B$30*$D36/100</f>
        <v>0</v>
      </c>
      <c r="F36" s="101" t="str">
        <f>I47</f>
        <v>Mulet et bardot (&lt; 180 j, indépendemment hauteur au garrot)</v>
      </c>
      <c r="G36" s="96"/>
      <c r="I36" s="12" t="str">
        <f t="shared" si="0"/>
        <v>Hauteur au garrot (taille adulte) &gt; 148 cm</v>
      </c>
      <c r="J36" s="142" t="s">
        <v>142</v>
      </c>
      <c r="K36" s="142" t="s">
        <v>194</v>
      </c>
      <c r="L36" s="142" t="s">
        <v>182</v>
      </c>
    </row>
    <row r="37" spans="1:12" ht="12.75" customHeight="1" thickBot="1">
      <c r="A37" s="14"/>
      <c r="B37" s="45"/>
      <c r="C37" s="48"/>
      <c r="D37" s="83"/>
      <c r="E37" s="67">
        <f>$B$30*$D37/100</f>
        <v>0</v>
      </c>
      <c r="F37" s="103" t="str">
        <f>I48</f>
        <v>Poney, petit cheval, âne (de tous âges &lt; 148 cm, l'exception*)</v>
      </c>
      <c r="G37" s="98"/>
      <c r="I37" s="12" t="str">
        <f t="shared" si="0"/>
        <v>Equidés de plus de 900 jours</v>
      </c>
      <c r="J37" s="143" t="s">
        <v>138</v>
      </c>
      <c r="K37" s="143" t="s">
        <v>179</v>
      </c>
      <c r="L37" s="143" t="s">
        <v>184</v>
      </c>
    </row>
    <row r="38" spans="1:12" ht="12.75" customHeight="1" thickTop="1">
      <c r="A38" s="14"/>
      <c r="B38" s="90"/>
      <c r="C38" s="51" t="str">
        <f>I51</f>
        <v>1) Il s’agit de chiffres nets, les absences sont déjà prises en compte.</v>
      </c>
      <c r="D38" s="88"/>
      <c r="E38" s="69"/>
      <c r="F38" s="224"/>
      <c r="G38" s="225"/>
      <c r="I38" s="12" t="str">
        <f t="shared" si="0"/>
        <v>Equidés de plus de 180 à 900 jours</v>
      </c>
      <c r="J38" s="143" t="s">
        <v>139</v>
      </c>
      <c r="K38" s="143" t="s">
        <v>180</v>
      </c>
      <c r="L38" s="143" t="s">
        <v>185</v>
      </c>
    </row>
    <row r="39" spans="1:12" ht="12.75" customHeight="1">
      <c r="A39" s="14"/>
      <c r="B39" s="50"/>
      <c r="C39" s="139" t="str">
        <f>I53</f>
        <v>2) Vous trouverez des indications sur les catégories de bétail bovin dans le guide Suisse-Bilanz</v>
      </c>
      <c r="D39" s="52"/>
      <c r="E39" s="69"/>
      <c r="F39" s="137"/>
      <c r="G39" s="138"/>
      <c r="I39" s="12" t="str">
        <f t="shared" si="0"/>
        <v>Equidés jusqu'à 180 jours</v>
      </c>
      <c r="J39" s="143" t="s">
        <v>140</v>
      </c>
      <c r="K39" s="143" t="s">
        <v>181</v>
      </c>
      <c r="L39" s="143" t="s">
        <v>186</v>
      </c>
    </row>
    <row r="40" spans="1:12" ht="12.75" customHeight="1">
      <c r="A40" s="14"/>
      <c r="B40" s="50"/>
      <c r="C40" s="139" t="str">
        <f>I49</f>
        <v>* inclus les races de chevaux suivantes avec une hauteur au garrot &lt;148 cm : p.e.   Arabe, Haflinger, Hanovrien, Palomino, Paso différentes souches, Pinto, Quarter Horse, Tinker</v>
      </c>
      <c r="D40" s="52"/>
      <c r="E40" s="69"/>
      <c r="F40" s="137"/>
      <c r="G40" s="138"/>
      <c r="I40" s="12" t="str">
        <f t="shared" si="0"/>
        <v>Hauteur au garrot (taille adulte) &lt; 148 cm</v>
      </c>
      <c r="J40" s="142" t="s">
        <v>141</v>
      </c>
      <c r="K40" s="142" t="s">
        <v>195</v>
      </c>
      <c r="L40" s="142" t="s">
        <v>183</v>
      </c>
    </row>
    <row r="41" spans="1:12" ht="12.75" customHeight="1">
      <c r="A41" s="14"/>
      <c r="B41" s="50"/>
      <c r="C41" s="139" t="str">
        <f>I50</f>
        <v>** Toutes les catégories de chevaux en dessous de 148 cm de hauteur au garrot (taille adulte), à l’exception de races de chevaux &lt; 148 
cm qui sont citées à la note  * . </v>
      </c>
      <c r="D41" s="52"/>
      <c r="E41" s="69"/>
      <c r="F41" s="137"/>
      <c r="G41" s="138"/>
      <c r="I41" s="12" t="str">
        <f t="shared" si="0"/>
        <v>Equidés de plus de 900 jours</v>
      </c>
      <c r="J41" s="143" t="s">
        <v>138</v>
      </c>
      <c r="K41" s="143" t="s">
        <v>179</v>
      </c>
      <c r="L41" s="143" t="s">
        <v>184</v>
      </c>
    </row>
    <row r="42" spans="1:12" ht="12.75" customHeight="1">
      <c r="A42" s="14"/>
      <c r="B42" s="50"/>
      <c r="C42" s="139"/>
      <c r="D42" s="52"/>
      <c r="E42" s="69"/>
      <c r="F42" s="137"/>
      <c r="G42" s="138"/>
      <c r="I42" s="12" t="str">
        <f t="shared" si="0"/>
        <v>Equidés de plus de 180 à 900 jours</v>
      </c>
      <c r="J42" s="143" t="s">
        <v>139</v>
      </c>
      <c r="K42" s="143" t="s">
        <v>180</v>
      </c>
      <c r="L42" s="143" t="s">
        <v>185</v>
      </c>
    </row>
    <row r="43" spans="1:12" ht="12.75" customHeight="1">
      <c r="A43" s="14"/>
      <c r="B43" s="20"/>
      <c r="C43" s="4"/>
      <c r="D43" s="54" t="str">
        <f>I54</f>
        <v>Résumé des catégories d'animaux de rente:</v>
      </c>
      <c r="E43" s="70">
        <f>E17+E20+E27+E31</f>
        <v>0</v>
      </c>
      <c r="F43" s="111" t="str">
        <f>I44</f>
        <v>Cheval (&gt; 180 j, &gt; 148 cm ou note*)</v>
      </c>
      <c r="G43" s="108"/>
      <c r="I43" s="12" t="str">
        <f t="shared" si="0"/>
        <v>Equidés jusqu'à 180 jours</v>
      </c>
      <c r="J43" s="143" t="s">
        <v>140</v>
      </c>
      <c r="K43" s="143" t="s">
        <v>181</v>
      </c>
      <c r="L43" s="143" t="s">
        <v>186</v>
      </c>
    </row>
    <row r="44" spans="1:12" ht="12.75" customHeight="1">
      <c r="A44" s="14"/>
      <c r="B44" s="20"/>
      <c r="C44" s="55"/>
      <c r="D44" s="55"/>
      <c r="E44" s="71">
        <f>E23+E35</f>
        <v>0</v>
      </c>
      <c r="F44" s="112" t="str">
        <f>I45</f>
        <v>Cheval (&lt; 180 j, &gt; 148 cm ou note*)</v>
      </c>
      <c r="G44" s="109"/>
      <c r="I44" s="12" t="str">
        <f t="shared" si="0"/>
        <v>Cheval (&gt; 180 j, &gt; 148 cm ou note*)</v>
      </c>
      <c r="J44" s="140" t="s">
        <v>169</v>
      </c>
      <c r="K44" s="140" t="s">
        <v>176</v>
      </c>
      <c r="L44" s="140" t="s">
        <v>192</v>
      </c>
    </row>
    <row r="45" spans="1:12" ht="12.75" customHeight="1">
      <c r="A45" s="14"/>
      <c r="B45" s="56"/>
      <c r="C45" s="55"/>
      <c r="D45" s="55"/>
      <c r="E45" s="71">
        <f>E18+E21+E28+E32</f>
        <v>0</v>
      </c>
      <c r="F45" s="112" t="str">
        <f>I46</f>
        <v>Mulet et bardot (&gt; 180 j, indépendemment hauteur au garrot)</v>
      </c>
      <c r="G45" s="109"/>
      <c r="I45" s="12" t="str">
        <f t="shared" si="0"/>
        <v>Cheval (&lt; 180 j, &gt; 148 cm ou note*)</v>
      </c>
      <c r="J45" s="140" t="s">
        <v>168</v>
      </c>
      <c r="K45" s="140" t="s">
        <v>177</v>
      </c>
      <c r="L45" s="140" t="s">
        <v>193</v>
      </c>
    </row>
    <row r="46" spans="1:12" ht="12.75" customHeight="1">
      <c r="A46" s="14"/>
      <c r="B46" s="56"/>
      <c r="C46" s="47"/>
      <c r="D46" s="55"/>
      <c r="E46" s="71">
        <f>E24+E36</f>
        <v>0</v>
      </c>
      <c r="F46" s="112" t="str">
        <f>I47</f>
        <v>Mulet et bardot (&lt; 180 j, indépendemment hauteur au garrot)</v>
      </c>
      <c r="G46" s="109"/>
      <c r="I46" s="12" t="str">
        <f>IF($I$17=1,J46,IF($I$17=2,K46,IF($I$17=3,L46,"")))</f>
        <v>Mulet et bardot (&gt; 180 j, indépendemment hauteur au garrot)</v>
      </c>
      <c r="J46" s="140" t="s">
        <v>152</v>
      </c>
      <c r="K46" s="140" t="s">
        <v>170</v>
      </c>
      <c r="L46" s="140" t="s">
        <v>188</v>
      </c>
    </row>
    <row r="47" spans="1:12" ht="12.75" customHeight="1">
      <c r="A47" s="14"/>
      <c r="B47" s="56"/>
      <c r="C47" s="47"/>
      <c r="D47" s="55"/>
      <c r="E47" s="71">
        <f>E29+E33+E37</f>
        <v>0</v>
      </c>
      <c r="F47" s="112" t="str">
        <f>I48</f>
        <v>Poney, petit cheval, âne (de tous âges &lt; 148 cm, l'exception*)</v>
      </c>
      <c r="G47" s="109"/>
      <c r="I47" s="12" t="str">
        <f t="shared" si="0"/>
        <v>Mulet et bardot (&lt; 180 j, indépendemment hauteur au garrot)</v>
      </c>
      <c r="J47" s="140" t="s">
        <v>153</v>
      </c>
      <c r="K47" s="140" t="s">
        <v>171</v>
      </c>
      <c r="L47" s="140" t="s">
        <v>187</v>
      </c>
    </row>
    <row r="48" spans="1:12" ht="12.75" customHeight="1" thickBot="1">
      <c r="A48" s="14"/>
      <c r="B48" s="76">
        <f>SUM(B16,B19,B22,B26,B30,B34)</f>
        <v>0</v>
      </c>
      <c r="C48" s="58" t="str">
        <f>I55</f>
        <v>Somme de l'effectif moyen déterminant</v>
      </c>
      <c r="D48" s="59"/>
      <c r="E48" s="72">
        <f>SUM(E43:E47)</f>
        <v>0</v>
      </c>
      <c r="F48" s="113"/>
      <c r="G48" s="110"/>
      <c r="I48" s="12" t="str">
        <f t="shared" si="0"/>
        <v>Poney, petit cheval, âne (de tous âges &lt; 148 cm, l'exception*)</v>
      </c>
      <c r="J48" s="140" t="s">
        <v>143</v>
      </c>
      <c r="K48" s="140" t="s">
        <v>175</v>
      </c>
      <c r="L48" s="140" t="s">
        <v>189</v>
      </c>
    </row>
    <row r="49" spans="1:12" ht="12.75" customHeight="1" thickTop="1">
      <c r="A49" s="14"/>
      <c r="B49" s="145"/>
      <c r="C49" s="146"/>
      <c r="D49" s="147"/>
      <c r="E49" s="148"/>
      <c r="F49" s="149"/>
      <c r="G49" s="149"/>
      <c r="I49" s="12" t="str">
        <f t="shared" si="0"/>
        <v>* inclus les races de chevaux suivantes avec une hauteur au garrot &lt;148 cm : p.e.   Arabe, Haflinger, Hanovrien, Palomino, Paso différentes souches, Pinto, Quarter Horse, Tinker</v>
      </c>
      <c r="J49" s="140" t="s">
        <v>174</v>
      </c>
      <c r="K49" s="140" t="s">
        <v>172</v>
      </c>
      <c r="L49" s="140" t="s">
        <v>190</v>
      </c>
    </row>
    <row r="50" spans="1:12" ht="12.75" customHeight="1">
      <c r="A50" s="14"/>
      <c r="B50" s="145"/>
      <c r="C50" s="146"/>
      <c r="D50" s="147"/>
      <c r="E50" s="148"/>
      <c r="F50" s="149"/>
      <c r="G50" s="149"/>
      <c r="I50" s="12" t="str">
        <f t="shared" si="0"/>
        <v>** Toutes les catégories de chevaux en dessous de 148 cm de hauteur au garrot (taille adulte), à l’exception de races de chevaux &lt; 148 
cm qui sont citées à la note  * . </v>
      </c>
      <c r="J50" s="141" t="s">
        <v>144</v>
      </c>
      <c r="K50" s="141" t="s">
        <v>173</v>
      </c>
      <c r="L50" s="141" t="s">
        <v>191</v>
      </c>
    </row>
    <row r="51" spans="1:12" ht="12.75" customHeight="1">
      <c r="A51" s="14"/>
      <c r="B51" s="145"/>
      <c r="C51" s="146"/>
      <c r="D51" s="147"/>
      <c r="E51" s="148"/>
      <c r="F51" s="149"/>
      <c r="G51" s="149"/>
      <c r="I51" s="12" t="str">
        <f t="shared" si="0"/>
        <v>1) Il s’agit de chiffres nets, les absences sont déjà prises en compte.</v>
      </c>
      <c r="J51" s="1" t="str">
        <f>SuiBiTrans_RiV_Bov!J61</f>
        <v>1) Es handelt sich um Nettowerte, Abwesenheiten sind bereits berücksichtigt</v>
      </c>
      <c r="K51" s="1" t="str">
        <f>SuiBiTrans_RiV_Bov!K61</f>
        <v>1) Il s’agit de chiffres nets, les absences sont déjà prises en compte.</v>
      </c>
      <c r="L51" s="1" t="str">
        <f>SuiBiTrans_RiV_Bov!L61</f>
        <v>1) Valori netti, le assenze sono già considerate </v>
      </c>
    </row>
    <row r="52" spans="1:12" ht="12.75" customHeight="1">
      <c r="A52" s="14"/>
      <c r="B52" s="60"/>
      <c r="C52" s="14"/>
      <c r="D52" s="60"/>
      <c r="E52" s="61"/>
      <c r="F52" s="60"/>
      <c r="G52" s="60"/>
      <c r="I52" s="12">
        <f t="shared" si="0"/>
        <v>0</v>
      </c>
      <c r="J52" s="1">
        <f>SuiBiTrans_RiV_Bov!J62</f>
        <v>0</v>
      </c>
      <c r="K52" s="1">
        <f>SuiBiTrans_RiV_Bov!K62</f>
        <v>0</v>
      </c>
      <c r="L52" s="1">
        <f>SuiBiTrans_RiV_Bov!L62</f>
        <v>0</v>
      </c>
    </row>
    <row r="53" spans="1:12" ht="12.75" customHeight="1">
      <c r="A53" s="14"/>
      <c r="B53" s="60" t="str">
        <f>I56</f>
        <v>Lieu:</v>
      </c>
      <c r="C53" s="79"/>
      <c r="D53" s="85" t="str">
        <f>I57</f>
        <v>Date:</v>
      </c>
      <c r="E53" s="115"/>
      <c r="G53" s="85" t="str">
        <f>I59</f>
        <v>OFAG / AGRIDEA 10 2020 V 1.5</v>
      </c>
      <c r="I53" s="12" t="str">
        <f t="shared" si="0"/>
        <v>2) Vous trouverez des indications sur les catégories de bétail bovin dans le guide Suisse-Bilanz</v>
      </c>
      <c r="J53" s="140" t="s">
        <v>145</v>
      </c>
      <c r="K53" s="144" t="s">
        <v>146</v>
      </c>
      <c r="L53" s="140" t="s">
        <v>147</v>
      </c>
    </row>
    <row r="54" spans="1:12" ht="12.75" customHeight="1">
      <c r="A54" s="14"/>
      <c r="I54" s="12" t="str">
        <f t="shared" si="0"/>
        <v>Résumé des catégories d'animaux de rente:</v>
      </c>
      <c r="J54" s="1" t="str">
        <f>SuiBiTrans_RiV_Bov!J65</f>
        <v>Zusammenfassung der Nutztierkategorien:</v>
      </c>
      <c r="K54" s="1" t="str">
        <f>SuiBiTrans_RiV_Bov!K65</f>
        <v>Résumé des catégories d'animaux de rente:</v>
      </c>
      <c r="L54" s="1" t="str">
        <f>SuiBiTrans_RiV_Bov!L65</f>
        <v>Riassunto delle categorie di animali da reddito:</v>
      </c>
    </row>
    <row r="55" spans="1:12" ht="12.75" customHeight="1">
      <c r="A55" s="14"/>
      <c r="I55" s="12" t="str">
        <f t="shared" si="0"/>
        <v>Somme de l'effectif moyen déterminant</v>
      </c>
      <c r="J55" s="1" t="str">
        <f>SuiBiTrans_RiV_Bov!J66</f>
        <v>Summe massgebender Durchschnittsbestand</v>
      </c>
      <c r="K55" s="1" t="str">
        <f>SuiBiTrans_RiV_Bov!K66</f>
        <v>Somme de l'effectif moyen déterminant</v>
      </c>
      <c r="L55" s="1" t="str">
        <f>SuiBiTrans_RiV_Bov!L66</f>
        <v>Somma dell'effettivo medio determinante</v>
      </c>
    </row>
    <row r="56" spans="1:12" ht="12.75" customHeight="1">
      <c r="A56" s="14"/>
      <c r="I56" s="12" t="str">
        <f t="shared" si="0"/>
        <v>Lieu:</v>
      </c>
      <c r="J56" s="1" t="str">
        <f>SuiBiTrans_RiV_Bov!J67</f>
        <v>Ort:</v>
      </c>
      <c r="K56" s="1" t="str">
        <f>SuiBiTrans_RiV_Bov!K67</f>
        <v>Lieu:</v>
      </c>
      <c r="L56" s="1" t="str">
        <f>SuiBiTrans_RiV_Bov!L67</f>
        <v>Luogo:</v>
      </c>
    </row>
    <row r="57" spans="1:12" ht="12.75" customHeight="1">
      <c r="A57" s="14"/>
      <c r="I57" s="12" t="str">
        <f t="shared" si="0"/>
        <v>Date:</v>
      </c>
      <c r="J57" s="1" t="str">
        <f>SuiBiTrans_RiV_Bov!J68</f>
        <v>Datum:</v>
      </c>
      <c r="K57" s="1" t="str">
        <f>SuiBiTrans_RiV_Bov!K68</f>
        <v>Date:</v>
      </c>
      <c r="L57" s="1" t="str">
        <f>SuiBiTrans_RiV_Bov!L68</f>
        <v>Data:</v>
      </c>
    </row>
    <row r="58" spans="1:12" ht="12.75" customHeight="1">
      <c r="A58" s="14"/>
      <c r="I58" s="12" t="str">
        <f t="shared" si="0"/>
        <v>Attention: Somme pas égale à 100%!</v>
      </c>
      <c r="J58" s="1" t="str">
        <f>SuiBiTrans_RiV_Bov!J69</f>
        <v>Achtung: Summe ergibt nicht 100%!</v>
      </c>
      <c r="K58" s="1" t="str">
        <f>SuiBiTrans_RiV_Bov!K69</f>
        <v>Attention: Somme pas égale à 100%!</v>
      </c>
      <c r="L58" s="1" t="str">
        <f>SuiBiTrans_RiV_Bov!L69</f>
        <v>Attenzione: la somma non dà 100%!</v>
      </c>
    </row>
    <row r="59" spans="1:12" ht="12.75" customHeight="1">
      <c r="A59" s="14"/>
      <c r="I59" s="12" t="str">
        <f>IF($I$17=1,J59,IF($I$17=2,K59,IF($I$17=3,L59,"")))</f>
        <v>OFAG / AGRIDEA 10 2020 V 1.5</v>
      </c>
      <c r="J59" s="1" t="str">
        <f>SuiBiTrans_RiV_Bov!J70</f>
        <v>BLW / AGRIDEA 10 2020 V 1.5</v>
      </c>
      <c r="K59" s="1" t="str">
        <f>SuiBiTrans_RiV_Bov!K70</f>
        <v>OFAG / AGRIDEA 10 2020 V 1.5</v>
      </c>
      <c r="L59" s="1" t="str">
        <f>SuiBiTrans_RiV_Bov!L70</f>
        <v>UFAG / AGRIDEA 10 2020 V 1.5</v>
      </c>
    </row>
    <row r="60" spans="1:12" ht="12.75" customHeight="1">
      <c r="A60" s="14"/>
      <c r="I60" s="12" t="str">
        <f t="shared" si="0"/>
        <v>N° BDTA:</v>
      </c>
      <c r="J60" s="1" t="str">
        <f>SuiBiTrans_RiV_Bov!J71</f>
        <v>TVD-Nr.:</v>
      </c>
      <c r="K60" s="1" t="str">
        <f>SuiBiTrans_RiV_Bov!K71</f>
        <v>N° BDTA:</v>
      </c>
      <c r="L60" s="1" t="str">
        <f>SuiBiTrans_RiV_Bov!L71</f>
        <v>N. BDTA</v>
      </c>
    </row>
    <row r="61" spans="1:10" ht="12.75" customHeight="1">
      <c r="A61" s="14"/>
      <c r="I61" s="12">
        <f t="shared" si="0"/>
        <v>0</v>
      </c>
      <c r="J61" s="140"/>
    </row>
    <row r="62" spans="1:12" ht="12.75" customHeight="1">
      <c r="A62" s="14"/>
      <c r="I62" s="12">
        <f t="shared" si="0"/>
        <v>0</v>
      </c>
      <c r="J62" s="140"/>
      <c r="K62" s="140"/>
      <c r="L62" s="140"/>
    </row>
    <row r="63" spans="1:9" ht="12.75" customHeight="1">
      <c r="A63" s="14"/>
      <c r="I63" s="12">
        <f>IF($I$17=1,J63,IF($I$17=2,K63,IF($I$17=3,L63,"")))</f>
        <v>0</v>
      </c>
    </row>
    <row r="64" spans="1:9" ht="12.75" customHeight="1">
      <c r="A64" s="14"/>
      <c r="I64" s="12">
        <f>IF($I$17=1,J64,IF($I$17=2,K64,IF($I$17=3,L64,"")))</f>
        <v>0</v>
      </c>
    </row>
    <row r="65" spans="1:9" ht="12.75" customHeight="1">
      <c r="A65" s="14"/>
      <c r="I65" s="12">
        <f>IF($I$17=1,J65,IF($I$17=2,K65,IF($I$17=3,L65,"")))</f>
        <v>0</v>
      </c>
    </row>
    <row r="66" spans="1:9" ht="12.75" customHeight="1">
      <c r="A66" s="14"/>
      <c r="I66" s="12"/>
    </row>
    <row r="67" ht="12.75" customHeight="1">
      <c r="A67" s="14"/>
    </row>
    <row r="68" ht="12.75" customHeight="1">
      <c r="A68" s="14"/>
    </row>
    <row r="69" ht="12.75" customHeight="1">
      <c r="A69" s="14"/>
    </row>
    <row r="70" ht="12.75" customHeight="1">
      <c r="A70" s="14"/>
    </row>
    <row r="71" ht="12.75" customHeight="1">
      <c r="A71" s="14"/>
    </row>
    <row r="72" ht="12.75" customHeight="1">
      <c r="A72" s="14"/>
    </row>
    <row r="73" ht="13.5" customHeight="1">
      <c r="A73" s="14"/>
    </row>
    <row r="74" ht="13.5" customHeight="1">
      <c r="A74" s="14"/>
    </row>
    <row r="75" ht="13.5" customHeight="1">
      <c r="A75" s="14"/>
    </row>
    <row r="76" ht="13.5" customHeight="1">
      <c r="A76" s="14"/>
    </row>
    <row r="77" ht="13.5" customHeight="1">
      <c r="A77" s="14"/>
    </row>
    <row r="78" ht="13.5" customHeight="1">
      <c r="A78" s="14"/>
    </row>
    <row r="79" ht="13.5" customHeight="1">
      <c r="A79" s="14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 password="C676" sheet="1"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94"/>
  <sheetViews>
    <sheetView showGridLines="0" showZeros="0" zoomScaleSheetLayoutView="100" workbookViewId="0" topLeftCell="A1">
      <selection activeCell="D11" sqref="D11"/>
    </sheetView>
  </sheetViews>
  <sheetFormatPr defaultColWidth="11.421875" defaultRowHeight="12.75"/>
  <cols>
    <col min="1" max="1" width="0.85546875" style="1" customWidth="1"/>
    <col min="2" max="2" width="18.421875" style="1" customWidth="1"/>
    <col min="3" max="3" width="44.421875" style="1" customWidth="1"/>
    <col min="4" max="4" width="16.7109375" style="1" customWidth="1"/>
    <col min="5" max="5" width="16.7109375" style="21" customWidth="1"/>
    <col min="6" max="6" width="16.421875" style="1" customWidth="1"/>
    <col min="7" max="7" width="38.00390625" style="1" customWidth="1"/>
    <col min="8" max="8" width="0.85546875" style="1" customWidth="1"/>
    <col min="9" max="9" width="63.57421875" style="1" customWidth="1"/>
    <col min="10" max="10" width="65.8515625" style="1" customWidth="1"/>
    <col min="11" max="11" width="61.00390625" style="1" customWidth="1"/>
    <col min="12" max="12" width="52.140625" style="1" customWidth="1"/>
    <col min="13" max="13" width="11.421875" style="1" customWidth="1"/>
    <col min="14" max="14" width="6.7109375" style="1" customWidth="1"/>
    <col min="15" max="15" width="39.421875" style="1" customWidth="1"/>
    <col min="16" max="16" width="15.7109375" style="1" customWidth="1"/>
    <col min="17" max="18" width="11.421875" style="1" customWidth="1"/>
    <col min="19" max="16384" width="11.421875" style="1" customWidth="1"/>
  </cols>
  <sheetData>
    <row r="1" spans="2:23" ht="13.5" customHeight="1">
      <c r="B1" s="184"/>
      <c r="C1" s="184"/>
      <c r="D1" s="184"/>
      <c r="E1" s="185"/>
      <c r="F1" s="184"/>
      <c r="G1" s="184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</row>
    <row r="2" spans="2:23" ht="18">
      <c r="B2" s="161" t="s">
        <v>158</v>
      </c>
      <c r="C2"/>
      <c r="D2"/>
      <c r="E2"/>
      <c r="F2"/>
      <c r="G2"/>
      <c r="H2" s="162"/>
      <c r="I2" s="162"/>
      <c r="J2" s="162"/>
      <c r="K2" s="162"/>
      <c r="L2" s="162"/>
      <c r="M2" s="186"/>
      <c r="N2" s="162"/>
      <c r="O2" s="162"/>
      <c r="P2" s="162"/>
      <c r="Q2" s="162"/>
      <c r="R2" s="162"/>
      <c r="S2" s="162"/>
      <c r="T2" s="162"/>
      <c r="U2" s="162"/>
      <c r="V2" s="162"/>
      <c r="W2" s="162"/>
    </row>
    <row r="3" spans="2:23" ht="13.5" customHeight="1">
      <c r="B3" s="238" t="s">
        <v>159</v>
      </c>
      <c r="C3" s="160" t="s">
        <v>160</v>
      </c>
      <c r="D3" s="232" t="s">
        <v>162</v>
      </c>
      <c r="E3" s="232" t="s">
        <v>161</v>
      </c>
      <c r="F3" s="232" t="s">
        <v>163</v>
      </c>
      <c r="G3"/>
      <c r="H3" s="162"/>
      <c r="I3" s="162"/>
      <c r="J3" s="162"/>
      <c r="K3" s="162"/>
      <c r="L3" s="162"/>
      <c r="M3" s="186"/>
      <c r="N3" s="162"/>
      <c r="O3" s="162"/>
      <c r="P3" s="162"/>
      <c r="Q3" s="162"/>
      <c r="R3" s="162"/>
      <c r="S3" s="162"/>
      <c r="T3" s="162"/>
      <c r="U3" s="162"/>
      <c r="V3" s="162"/>
      <c r="W3" s="162"/>
    </row>
    <row r="4" spans="2:23" ht="13.5" customHeight="1">
      <c r="B4" s="227">
        <v>22</v>
      </c>
      <c r="C4" s="222" t="s">
        <v>166</v>
      </c>
      <c r="D4" s="233">
        <v>42979</v>
      </c>
      <c r="E4" s="227" t="s">
        <v>165</v>
      </c>
      <c r="F4" s="227">
        <v>1.4</v>
      </c>
      <c r="G4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</row>
    <row r="5" spans="2:23" s="5" customFormat="1" ht="13.5" customHeight="1">
      <c r="B5" s="227">
        <v>23</v>
      </c>
      <c r="C5" s="222"/>
      <c r="D5" s="233">
        <v>42991</v>
      </c>
      <c r="E5" s="227" t="s">
        <v>165</v>
      </c>
      <c r="F5" s="227">
        <v>1.4</v>
      </c>
      <c r="G5"/>
      <c r="H5" s="187"/>
      <c r="I5" s="187"/>
      <c r="J5" s="187"/>
      <c r="K5" s="187"/>
      <c r="L5" s="187"/>
      <c r="M5" s="163"/>
      <c r="N5" s="163"/>
      <c r="O5" s="163"/>
      <c r="P5" s="188"/>
      <c r="Q5" s="187"/>
      <c r="R5" s="187"/>
      <c r="S5" s="187"/>
      <c r="T5" s="187"/>
      <c r="U5" s="187"/>
      <c r="V5" s="187"/>
      <c r="W5" s="187"/>
    </row>
    <row r="6" spans="2:23" ht="25.5">
      <c r="B6" s="227">
        <v>24</v>
      </c>
      <c r="C6" s="159" t="s">
        <v>167</v>
      </c>
      <c r="D6" s="233">
        <v>43000</v>
      </c>
      <c r="E6" s="227" t="s">
        <v>165</v>
      </c>
      <c r="F6" s="227">
        <v>1.4</v>
      </c>
      <c r="G6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</row>
    <row r="7" spans="1:23" ht="38.25">
      <c r="A7" s="6"/>
      <c r="B7" s="227">
        <v>25</v>
      </c>
      <c r="C7" s="159" t="s">
        <v>164</v>
      </c>
      <c r="D7" s="233">
        <v>43038</v>
      </c>
      <c r="E7" s="227" t="s">
        <v>165</v>
      </c>
      <c r="F7" s="227">
        <v>1.4</v>
      </c>
      <c r="G7"/>
      <c r="H7" s="162"/>
      <c r="I7" s="162"/>
      <c r="J7" s="162"/>
      <c r="K7" s="162"/>
      <c r="L7" s="162"/>
      <c r="M7" s="189"/>
      <c r="N7" s="164"/>
      <c r="O7" s="164"/>
      <c r="P7" s="190"/>
      <c r="Q7" s="162"/>
      <c r="R7" s="162"/>
      <c r="S7" s="162"/>
      <c r="T7" s="162"/>
      <c r="U7" s="162"/>
      <c r="V7" s="162"/>
      <c r="W7" s="162"/>
    </row>
    <row r="8" spans="1:23" ht="38.25">
      <c r="A8" s="6"/>
      <c r="B8" s="239">
        <v>26</v>
      </c>
      <c r="C8" s="223" t="s">
        <v>178</v>
      </c>
      <c r="D8" s="234">
        <v>43038</v>
      </c>
      <c r="E8" s="235" t="s">
        <v>165</v>
      </c>
      <c r="F8" s="228">
        <v>1.4</v>
      </c>
      <c r="G8" s="192"/>
      <c r="H8" s="162"/>
      <c r="I8" s="162"/>
      <c r="J8" s="162"/>
      <c r="K8" s="162"/>
      <c r="L8" s="162"/>
      <c r="M8" s="165"/>
      <c r="N8" s="164"/>
      <c r="O8" s="164"/>
      <c r="P8" s="164"/>
      <c r="Q8" s="162"/>
      <c r="R8" s="162"/>
      <c r="S8" s="162"/>
      <c r="T8" s="162"/>
      <c r="U8" s="162"/>
      <c r="V8" s="162"/>
      <c r="W8" s="162"/>
    </row>
    <row r="9" spans="1:23" ht="13.5" customHeight="1">
      <c r="A9" s="6"/>
      <c r="B9" s="240">
        <v>27</v>
      </c>
      <c r="C9" s="226" t="s">
        <v>196</v>
      </c>
      <c r="D9" s="234">
        <v>43104</v>
      </c>
      <c r="E9" s="235" t="s">
        <v>165</v>
      </c>
      <c r="F9" s="228">
        <v>1.4</v>
      </c>
      <c r="G9" s="192"/>
      <c r="H9" s="162"/>
      <c r="I9" s="162"/>
      <c r="J9" s="162"/>
      <c r="K9" s="162"/>
      <c r="L9" s="162"/>
      <c r="M9" s="193"/>
      <c r="N9" s="164"/>
      <c r="O9" s="164"/>
      <c r="P9" s="194"/>
      <c r="Q9" s="162"/>
      <c r="R9" s="162"/>
      <c r="S9" s="162"/>
      <c r="T9" s="162"/>
      <c r="U9" s="162"/>
      <c r="V9" s="162"/>
      <c r="W9" s="162"/>
    </row>
    <row r="10" spans="1:23" ht="13.5" customHeight="1">
      <c r="A10" s="6"/>
      <c r="B10" s="240">
        <v>28</v>
      </c>
      <c r="C10" s="223" t="s">
        <v>212</v>
      </c>
      <c r="D10" s="245">
        <v>44091</v>
      </c>
      <c r="E10" s="246" t="s">
        <v>165</v>
      </c>
      <c r="F10" s="228">
        <v>1.5</v>
      </c>
      <c r="G10" s="192"/>
      <c r="H10" s="162"/>
      <c r="I10" s="162"/>
      <c r="J10" s="162"/>
      <c r="K10" s="162"/>
      <c r="L10" s="162"/>
      <c r="M10" s="193"/>
      <c r="N10" s="165"/>
      <c r="O10" s="164"/>
      <c r="P10" s="194"/>
      <c r="Q10" s="162"/>
      <c r="R10" s="162"/>
      <c r="S10" s="162"/>
      <c r="T10" s="162"/>
      <c r="U10" s="162"/>
      <c r="V10" s="162"/>
      <c r="W10" s="162"/>
    </row>
    <row r="11" spans="1:23" ht="13.5" customHeight="1">
      <c r="A11" s="6"/>
      <c r="B11" s="240"/>
      <c r="C11" s="191"/>
      <c r="D11" s="229"/>
      <c r="E11" s="236"/>
      <c r="F11" s="188"/>
      <c r="G11" s="195"/>
      <c r="H11" s="162"/>
      <c r="I11" s="162"/>
      <c r="J11" s="162"/>
      <c r="K11" s="162"/>
      <c r="L11" s="162"/>
      <c r="M11" s="164"/>
      <c r="N11" s="166"/>
      <c r="O11" s="164"/>
      <c r="P11" s="196"/>
      <c r="Q11" s="162"/>
      <c r="R11" s="162"/>
      <c r="S11" s="162"/>
      <c r="T11" s="162"/>
      <c r="U11" s="162"/>
      <c r="V11" s="162"/>
      <c r="W11" s="162"/>
    </row>
    <row r="12" spans="1:23" ht="13.5" customHeight="1">
      <c r="A12" s="6"/>
      <c r="B12" s="240"/>
      <c r="C12" s="191"/>
      <c r="D12" s="229"/>
      <c r="E12" s="236"/>
      <c r="F12" s="229"/>
      <c r="G12" s="191"/>
      <c r="H12" s="162"/>
      <c r="I12" s="162"/>
      <c r="J12" s="162"/>
      <c r="K12" s="162"/>
      <c r="L12" s="162"/>
      <c r="M12" s="164"/>
      <c r="N12" s="165"/>
      <c r="O12" s="164"/>
      <c r="P12" s="194"/>
      <c r="Q12" s="162"/>
      <c r="R12" s="162"/>
      <c r="S12" s="162"/>
      <c r="T12" s="162"/>
      <c r="U12" s="162"/>
      <c r="V12" s="162"/>
      <c r="W12" s="162"/>
    </row>
    <row r="13" spans="1:23" ht="13.5" customHeight="1">
      <c r="A13" s="6"/>
      <c r="B13" s="188"/>
      <c r="C13" s="197"/>
      <c r="D13" s="188"/>
      <c r="E13" s="188"/>
      <c r="F13" s="188"/>
      <c r="G13" s="198"/>
      <c r="H13" s="162"/>
      <c r="I13" s="162"/>
      <c r="J13" s="162"/>
      <c r="K13" s="162"/>
      <c r="L13" s="162"/>
      <c r="M13" s="193"/>
      <c r="N13" s="165"/>
      <c r="O13" s="164"/>
      <c r="P13" s="194"/>
      <c r="Q13" s="162"/>
      <c r="R13" s="162"/>
      <c r="S13" s="162"/>
      <c r="T13" s="162"/>
      <c r="U13" s="162"/>
      <c r="V13" s="162"/>
      <c r="W13" s="162"/>
    </row>
    <row r="14" spans="1:23" ht="13.5" customHeight="1">
      <c r="A14" s="14"/>
      <c r="B14" s="230"/>
      <c r="C14" s="167"/>
      <c r="D14" s="230"/>
      <c r="E14" s="237"/>
      <c r="F14" s="230"/>
      <c r="G14" s="199"/>
      <c r="H14" s="162"/>
      <c r="I14" s="162"/>
      <c r="J14" s="162"/>
      <c r="K14" s="162"/>
      <c r="L14" s="162"/>
      <c r="M14" s="200"/>
      <c r="N14" s="201"/>
      <c r="O14" s="202"/>
      <c r="P14" s="203"/>
      <c r="Q14" s="162"/>
      <c r="R14" s="162"/>
      <c r="S14" s="162"/>
      <c r="T14" s="162"/>
      <c r="U14" s="162"/>
      <c r="V14" s="162"/>
      <c r="W14" s="162"/>
    </row>
    <row r="15" spans="1:23" ht="13.5" customHeight="1">
      <c r="A15" s="14"/>
      <c r="B15" s="230"/>
      <c r="C15" s="199"/>
      <c r="D15" s="230"/>
      <c r="E15" s="237"/>
      <c r="F15" s="230"/>
      <c r="G15" s="199"/>
      <c r="H15" s="162"/>
      <c r="I15" s="162"/>
      <c r="J15" s="162"/>
      <c r="K15" s="162"/>
      <c r="L15" s="162"/>
      <c r="M15" s="164"/>
      <c r="N15" s="165"/>
      <c r="O15" s="165"/>
      <c r="P15" s="165"/>
      <c r="Q15" s="162"/>
      <c r="R15" s="162"/>
      <c r="S15" s="162"/>
      <c r="T15" s="162"/>
      <c r="U15" s="162"/>
      <c r="V15" s="162"/>
      <c r="W15" s="162"/>
    </row>
    <row r="16" spans="1:23" ht="13.5" customHeight="1">
      <c r="A16" s="14"/>
      <c r="B16" s="204"/>
      <c r="C16" s="167"/>
      <c r="D16" s="205"/>
      <c r="E16" s="206"/>
      <c r="F16" s="231"/>
      <c r="G16" s="207"/>
      <c r="H16" s="162"/>
      <c r="I16" s="162"/>
      <c r="J16" s="162"/>
      <c r="K16" s="162"/>
      <c r="L16" s="162"/>
      <c r="M16" s="164"/>
      <c r="N16" s="165"/>
      <c r="O16" s="165"/>
      <c r="P16" s="165"/>
      <c r="Q16" s="162"/>
      <c r="R16" s="162"/>
      <c r="S16" s="162"/>
      <c r="T16" s="162"/>
      <c r="U16" s="162"/>
      <c r="V16" s="162"/>
      <c r="W16" s="162"/>
    </row>
    <row r="17" spans="1:23" ht="13.5" customHeight="1">
      <c r="A17" s="14"/>
      <c r="B17" s="241"/>
      <c r="C17" s="167"/>
      <c r="D17" s="209"/>
      <c r="E17" s="173"/>
      <c r="F17" s="218"/>
      <c r="G17" s="178"/>
      <c r="H17" s="162"/>
      <c r="I17" s="210"/>
      <c r="J17" s="162"/>
      <c r="K17" s="162"/>
      <c r="L17" s="162"/>
      <c r="M17" s="164"/>
      <c r="N17" s="165"/>
      <c r="O17" s="165"/>
      <c r="P17" s="165"/>
      <c r="Q17" s="162"/>
      <c r="R17" s="162"/>
      <c r="S17" s="162"/>
      <c r="T17" s="162"/>
      <c r="U17" s="162"/>
      <c r="V17" s="162"/>
      <c r="W17" s="162"/>
    </row>
    <row r="18" spans="1:23" ht="13.5" customHeight="1">
      <c r="A18" s="14"/>
      <c r="B18" s="241"/>
      <c r="C18" s="167"/>
      <c r="D18" s="209"/>
      <c r="E18" s="173"/>
      <c r="F18" s="218"/>
      <c r="G18" s="178"/>
      <c r="H18" s="162"/>
      <c r="I18" s="162"/>
      <c r="J18" s="162"/>
      <c r="K18" s="162"/>
      <c r="L18" s="162"/>
      <c r="M18" s="164"/>
      <c r="N18" s="165"/>
      <c r="O18" s="165"/>
      <c r="P18" s="165"/>
      <c r="Q18" s="162"/>
      <c r="R18" s="162"/>
      <c r="S18" s="162"/>
      <c r="T18" s="162"/>
      <c r="U18" s="162"/>
      <c r="V18" s="162"/>
      <c r="W18" s="162"/>
    </row>
    <row r="19" spans="1:23" ht="13.5" customHeight="1">
      <c r="A19" s="14"/>
      <c r="B19" s="204"/>
      <c r="C19" s="167"/>
      <c r="D19" s="205"/>
      <c r="E19" s="173"/>
      <c r="F19" s="231"/>
      <c r="G19" s="207"/>
      <c r="H19" s="162"/>
      <c r="I19" s="162"/>
      <c r="J19" s="162"/>
      <c r="K19" s="162"/>
      <c r="L19" s="162"/>
      <c r="M19" s="164"/>
      <c r="N19" s="165"/>
      <c r="O19" s="165"/>
      <c r="P19" s="165"/>
      <c r="Q19" s="162"/>
      <c r="R19" s="162"/>
      <c r="S19" s="162"/>
      <c r="T19" s="162"/>
      <c r="U19" s="162"/>
      <c r="V19" s="162"/>
      <c r="W19" s="162"/>
    </row>
    <row r="20" spans="1:23" ht="13.5" customHeight="1">
      <c r="A20" s="14"/>
      <c r="B20" s="242"/>
      <c r="C20" s="167"/>
      <c r="D20" s="209"/>
      <c r="E20" s="173"/>
      <c r="F20" s="218"/>
      <c r="G20" s="178"/>
      <c r="H20" s="162"/>
      <c r="I20" s="162"/>
      <c r="J20" s="162"/>
      <c r="K20" s="162"/>
      <c r="L20" s="162"/>
      <c r="M20" s="164"/>
      <c r="N20" s="162"/>
      <c r="O20" s="162"/>
      <c r="P20" s="162"/>
      <c r="Q20" s="162"/>
      <c r="R20" s="162"/>
      <c r="S20" s="162"/>
      <c r="T20" s="162"/>
      <c r="U20" s="162"/>
      <c r="V20" s="162"/>
      <c r="W20" s="162"/>
    </row>
    <row r="21" spans="1:23" ht="13.5" customHeight="1">
      <c r="A21" s="14"/>
      <c r="B21" s="242"/>
      <c r="C21" s="167"/>
      <c r="D21" s="209"/>
      <c r="E21" s="173"/>
      <c r="F21" s="218"/>
      <c r="G21" s="178"/>
      <c r="H21" s="162"/>
      <c r="I21" s="163"/>
      <c r="J21" s="168"/>
      <c r="K21" s="168"/>
      <c r="L21" s="168"/>
      <c r="M21" s="164"/>
      <c r="N21" s="162"/>
      <c r="O21" s="162"/>
      <c r="P21" s="162"/>
      <c r="Q21" s="162"/>
      <c r="R21" s="162"/>
      <c r="S21" s="162"/>
      <c r="T21" s="162"/>
      <c r="U21" s="162"/>
      <c r="V21" s="162"/>
      <c r="W21" s="162"/>
    </row>
    <row r="22" spans="1:23" ht="13.5" customHeight="1">
      <c r="A22" s="14"/>
      <c r="B22" s="204"/>
      <c r="C22" s="167"/>
      <c r="D22" s="205"/>
      <c r="E22" s="173"/>
      <c r="F22" s="231"/>
      <c r="G22" s="207"/>
      <c r="H22" s="162"/>
      <c r="I22" s="164"/>
      <c r="J22" s="162"/>
      <c r="K22" s="162"/>
      <c r="L22" s="162"/>
      <c r="M22" s="164"/>
      <c r="N22" s="162"/>
      <c r="O22" s="162"/>
      <c r="P22" s="162"/>
      <c r="Q22" s="162"/>
      <c r="R22" s="162"/>
      <c r="S22" s="162"/>
      <c r="T22" s="162"/>
      <c r="U22" s="162"/>
      <c r="V22" s="162"/>
      <c r="W22" s="162"/>
    </row>
    <row r="23" spans="1:23" ht="13.5" customHeight="1">
      <c r="A23" s="14"/>
      <c r="B23" s="241"/>
      <c r="C23" s="167"/>
      <c r="D23" s="209"/>
      <c r="E23" s="173"/>
      <c r="F23" s="218"/>
      <c r="G23" s="178"/>
      <c r="H23" s="162"/>
      <c r="I23" s="164"/>
      <c r="J23" s="169"/>
      <c r="K23" s="169"/>
      <c r="L23" s="169"/>
      <c r="M23" s="164"/>
      <c r="N23" s="162"/>
      <c r="O23" s="170"/>
      <c r="P23" s="162"/>
      <c r="Q23" s="162"/>
      <c r="R23" s="162"/>
      <c r="S23" s="162"/>
      <c r="T23" s="162"/>
      <c r="U23" s="162"/>
      <c r="V23" s="162"/>
      <c r="W23" s="162"/>
    </row>
    <row r="24" spans="1:23" ht="13.5" customHeight="1">
      <c r="A24" s="14"/>
      <c r="B24" s="241"/>
      <c r="C24" s="167"/>
      <c r="D24" s="209"/>
      <c r="E24" s="173"/>
      <c r="F24" s="218"/>
      <c r="G24" s="178"/>
      <c r="H24" s="162"/>
      <c r="I24" s="164"/>
      <c r="J24" s="169"/>
      <c r="K24" s="169"/>
      <c r="L24" s="169"/>
      <c r="M24" s="164"/>
      <c r="N24" s="162"/>
      <c r="O24" s="170"/>
      <c r="P24" s="162"/>
      <c r="Q24" s="162"/>
      <c r="R24" s="162"/>
      <c r="S24" s="162"/>
      <c r="T24" s="162"/>
      <c r="U24" s="162"/>
      <c r="V24" s="162"/>
      <c r="W24" s="162"/>
    </row>
    <row r="25" spans="1:23" ht="13.5" customHeight="1">
      <c r="A25" s="14"/>
      <c r="B25" s="230"/>
      <c r="C25" s="199"/>
      <c r="D25" s="230"/>
      <c r="E25" s="237"/>
      <c r="F25" s="230"/>
      <c r="G25" s="199"/>
      <c r="H25" s="162"/>
      <c r="I25" s="164"/>
      <c r="J25" s="162"/>
      <c r="K25" s="162"/>
      <c r="L25" s="162"/>
      <c r="M25" s="164"/>
      <c r="N25" s="162"/>
      <c r="O25" s="162"/>
      <c r="P25" s="162"/>
      <c r="Q25" s="162"/>
      <c r="R25" s="162"/>
      <c r="S25" s="162"/>
      <c r="T25" s="162"/>
      <c r="U25" s="162"/>
      <c r="V25" s="162"/>
      <c r="W25" s="162"/>
    </row>
    <row r="26" spans="1:23" ht="13.5" customHeight="1">
      <c r="A26" s="14"/>
      <c r="B26" s="204"/>
      <c r="C26" s="167"/>
      <c r="D26" s="205"/>
      <c r="E26" s="206"/>
      <c r="F26" s="231"/>
      <c r="G26" s="207"/>
      <c r="H26" s="162"/>
      <c r="I26" s="164"/>
      <c r="J26" s="162"/>
      <c r="K26" s="162"/>
      <c r="L26" s="162"/>
      <c r="M26" s="164"/>
      <c r="N26" s="162"/>
      <c r="O26" s="162"/>
      <c r="P26" s="162"/>
      <c r="Q26" s="162"/>
      <c r="R26" s="162"/>
      <c r="S26" s="162"/>
      <c r="T26" s="162"/>
      <c r="U26" s="162"/>
      <c r="V26" s="162"/>
      <c r="W26" s="162"/>
    </row>
    <row r="27" spans="1:23" ht="13.5" customHeight="1">
      <c r="A27" s="14"/>
      <c r="B27" s="241"/>
      <c r="C27" s="167"/>
      <c r="D27" s="209"/>
      <c r="E27" s="173"/>
      <c r="F27" s="178"/>
      <c r="G27" s="178"/>
      <c r="H27" s="162"/>
      <c r="I27" s="164"/>
      <c r="J27" s="162"/>
      <c r="K27" s="162"/>
      <c r="L27" s="162"/>
      <c r="M27" s="164"/>
      <c r="N27" s="162"/>
      <c r="O27" s="162"/>
      <c r="P27" s="162"/>
      <c r="Q27" s="162"/>
      <c r="R27" s="162"/>
      <c r="S27" s="162"/>
      <c r="T27" s="162"/>
      <c r="U27" s="162"/>
      <c r="V27" s="162"/>
      <c r="W27" s="162"/>
    </row>
    <row r="28" spans="1:23" ht="12.75" customHeight="1">
      <c r="A28" s="14"/>
      <c r="B28" s="241"/>
      <c r="C28" s="167"/>
      <c r="D28" s="209"/>
      <c r="E28" s="173"/>
      <c r="F28" s="178"/>
      <c r="G28" s="178"/>
      <c r="H28" s="162"/>
      <c r="I28" s="164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</row>
    <row r="29" spans="1:23" ht="12.75" customHeight="1">
      <c r="A29" s="14"/>
      <c r="B29" s="241"/>
      <c r="C29" s="167"/>
      <c r="D29" s="209"/>
      <c r="E29" s="173"/>
      <c r="F29" s="178"/>
      <c r="G29" s="178"/>
      <c r="H29" s="162"/>
      <c r="I29" s="164"/>
      <c r="J29" s="162"/>
      <c r="K29" s="162"/>
      <c r="L29" s="162"/>
      <c r="M29" s="162"/>
      <c r="N29" s="162"/>
      <c r="O29" s="162"/>
      <c r="P29" s="162"/>
      <c r="Q29" s="162"/>
      <c r="R29" s="162"/>
      <c r="S29" s="162"/>
      <c r="T29" s="162"/>
      <c r="U29" s="162"/>
      <c r="V29" s="162"/>
      <c r="W29" s="162"/>
    </row>
    <row r="30" spans="1:23" ht="12.75" customHeight="1">
      <c r="A30" s="14"/>
      <c r="B30" s="204"/>
      <c r="C30" s="167"/>
      <c r="D30" s="205"/>
      <c r="E30" s="206"/>
      <c r="F30" s="207"/>
      <c r="G30" s="207"/>
      <c r="H30" s="162"/>
      <c r="I30" s="164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</row>
    <row r="31" spans="1:23" ht="12.75" customHeight="1">
      <c r="A31" s="14"/>
      <c r="B31" s="208"/>
      <c r="C31" s="167"/>
      <c r="D31" s="209"/>
      <c r="E31" s="173"/>
      <c r="F31" s="178"/>
      <c r="G31" s="178"/>
      <c r="H31" s="162"/>
      <c r="I31" s="164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</row>
    <row r="32" spans="1:23" ht="12.75" customHeight="1">
      <c r="A32" s="14"/>
      <c r="B32" s="208"/>
      <c r="C32" s="167"/>
      <c r="D32" s="209"/>
      <c r="E32" s="173"/>
      <c r="F32" s="178"/>
      <c r="G32" s="178"/>
      <c r="H32" s="162"/>
      <c r="I32" s="164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</row>
    <row r="33" spans="1:23" ht="12.75" customHeight="1">
      <c r="A33" s="14"/>
      <c r="B33" s="208"/>
      <c r="C33" s="167"/>
      <c r="D33" s="209"/>
      <c r="E33" s="173"/>
      <c r="F33" s="178"/>
      <c r="G33" s="178"/>
      <c r="H33" s="162"/>
      <c r="I33" s="164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</row>
    <row r="34" spans="1:23" ht="12.75" customHeight="1">
      <c r="A34" s="14"/>
      <c r="B34" s="204"/>
      <c r="C34" s="167"/>
      <c r="D34" s="205"/>
      <c r="E34" s="206"/>
      <c r="F34" s="207"/>
      <c r="G34" s="207"/>
      <c r="H34" s="162"/>
      <c r="I34" s="164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</row>
    <row r="35" spans="1:23" ht="12.75" customHeight="1">
      <c r="A35" s="14"/>
      <c r="B35" s="208"/>
      <c r="C35" s="167"/>
      <c r="D35" s="209"/>
      <c r="E35" s="173"/>
      <c r="F35" s="178"/>
      <c r="G35" s="178"/>
      <c r="H35" s="162"/>
      <c r="I35" s="164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</row>
    <row r="36" spans="1:23" ht="12.75" customHeight="1">
      <c r="A36" s="14"/>
      <c r="B36" s="208"/>
      <c r="C36" s="167"/>
      <c r="D36" s="209"/>
      <c r="E36" s="173"/>
      <c r="F36" s="178"/>
      <c r="G36" s="178"/>
      <c r="H36" s="162"/>
      <c r="I36" s="164"/>
      <c r="J36" s="169"/>
      <c r="K36" s="169"/>
      <c r="L36" s="169"/>
      <c r="M36" s="162"/>
      <c r="N36" s="162"/>
      <c r="O36" s="162"/>
      <c r="P36" s="162"/>
      <c r="Q36" s="162"/>
      <c r="R36" s="162"/>
      <c r="S36" s="162"/>
      <c r="T36" s="162"/>
      <c r="U36" s="162"/>
      <c r="V36" s="162"/>
      <c r="W36" s="162"/>
    </row>
    <row r="37" spans="1:23" ht="12.75" customHeight="1">
      <c r="A37" s="14"/>
      <c r="B37" s="208"/>
      <c r="C37" s="167"/>
      <c r="D37" s="209"/>
      <c r="E37" s="173"/>
      <c r="F37" s="178"/>
      <c r="G37" s="178"/>
      <c r="H37" s="162"/>
      <c r="I37" s="164"/>
      <c r="J37" s="169"/>
      <c r="K37" s="169"/>
      <c r="L37" s="169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</row>
    <row r="38" spans="1:23" ht="12.75" customHeight="1">
      <c r="A38" s="14"/>
      <c r="B38" s="211"/>
      <c r="C38" s="171"/>
      <c r="D38" s="172"/>
      <c r="E38" s="173"/>
      <c r="F38" s="171"/>
      <c r="G38" s="171"/>
      <c r="H38" s="162"/>
      <c r="I38" s="164"/>
      <c r="J38" s="169"/>
      <c r="K38" s="169"/>
      <c r="L38" s="169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</row>
    <row r="39" spans="1:23" ht="12.75" customHeight="1">
      <c r="A39" s="14"/>
      <c r="B39" s="208"/>
      <c r="C39" s="174"/>
      <c r="D39" s="175"/>
      <c r="E39" s="173"/>
      <c r="F39" s="176"/>
      <c r="G39" s="176"/>
      <c r="H39" s="162"/>
      <c r="I39" s="164"/>
      <c r="J39" s="169"/>
      <c r="K39" s="169"/>
      <c r="L39" s="169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</row>
    <row r="40" spans="1:23" ht="12.75" customHeight="1">
      <c r="A40" s="14"/>
      <c r="B40" s="208"/>
      <c r="C40" s="174"/>
      <c r="D40" s="175"/>
      <c r="E40" s="173"/>
      <c r="F40" s="176"/>
      <c r="G40" s="176"/>
      <c r="H40" s="162"/>
      <c r="I40" s="164"/>
      <c r="J40" s="169"/>
      <c r="K40" s="169"/>
      <c r="L40" s="169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</row>
    <row r="41" spans="1:23" ht="12.75" customHeight="1">
      <c r="A41" s="14"/>
      <c r="B41" s="208"/>
      <c r="C41" s="174"/>
      <c r="D41" s="175"/>
      <c r="E41" s="173"/>
      <c r="F41" s="176"/>
      <c r="G41" s="176"/>
      <c r="H41" s="162"/>
      <c r="I41" s="164"/>
      <c r="J41" s="169"/>
      <c r="K41" s="169"/>
      <c r="L41" s="169"/>
      <c r="M41" s="162"/>
      <c r="N41" s="162"/>
      <c r="O41" s="162"/>
      <c r="P41" s="162"/>
      <c r="Q41" s="162"/>
      <c r="R41" s="162"/>
      <c r="S41" s="162"/>
      <c r="T41" s="162"/>
      <c r="U41" s="162"/>
      <c r="V41" s="162"/>
      <c r="W41" s="162"/>
    </row>
    <row r="42" spans="1:23" ht="12.75" customHeight="1">
      <c r="A42" s="14"/>
      <c r="B42" s="208"/>
      <c r="C42" s="174"/>
      <c r="D42" s="175"/>
      <c r="E42" s="173"/>
      <c r="F42" s="176"/>
      <c r="G42" s="176"/>
      <c r="H42" s="162"/>
      <c r="I42" s="164"/>
      <c r="J42" s="169"/>
      <c r="K42" s="169"/>
      <c r="L42" s="169"/>
      <c r="M42" s="162"/>
      <c r="N42" s="162"/>
      <c r="O42" s="162"/>
      <c r="P42" s="162"/>
      <c r="Q42" s="162"/>
      <c r="R42" s="162"/>
      <c r="S42" s="162"/>
      <c r="T42" s="162"/>
      <c r="U42" s="162"/>
      <c r="V42" s="162"/>
      <c r="W42" s="162"/>
    </row>
    <row r="43" spans="1:23" ht="12.75" customHeight="1">
      <c r="A43" s="14"/>
      <c r="B43" s="212"/>
      <c r="C43" s="162"/>
      <c r="D43" s="177"/>
      <c r="E43" s="182"/>
      <c r="F43" s="183"/>
      <c r="G43" s="183"/>
      <c r="H43" s="162"/>
      <c r="I43" s="164"/>
      <c r="J43" s="169"/>
      <c r="K43" s="169"/>
      <c r="L43" s="169"/>
      <c r="M43" s="162"/>
      <c r="N43" s="162"/>
      <c r="O43" s="162"/>
      <c r="P43" s="162"/>
      <c r="Q43" s="162"/>
      <c r="R43" s="162"/>
      <c r="S43" s="162"/>
      <c r="T43" s="162"/>
      <c r="U43" s="162"/>
      <c r="V43" s="162"/>
      <c r="W43" s="162"/>
    </row>
    <row r="44" spans="1:23" ht="12.75" customHeight="1">
      <c r="A44" s="14"/>
      <c r="B44" s="212"/>
      <c r="C44" s="178"/>
      <c r="D44" s="178"/>
      <c r="E44" s="182"/>
      <c r="F44" s="183"/>
      <c r="G44" s="183"/>
      <c r="H44" s="162"/>
      <c r="I44" s="164"/>
      <c r="J44" s="169"/>
      <c r="K44" s="169"/>
      <c r="L44" s="169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</row>
    <row r="45" spans="1:23" ht="12.75" customHeight="1">
      <c r="A45" s="14"/>
      <c r="B45" s="213"/>
      <c r="C45" s="178"/>
      <c r="D45" s="178"/>
      <c r="E45" s="182"/>
      <c r="F45" s="183"/>
      <c r="G45" s="183"/>
      <c r="H45" s="162"/>
      <c r="I45" s="164"/>
      <c r="J45" s="169"/>
      <c r="K45" s="169"/>
      <c r="L45" s="169"/>
      <c r="M45" s="162"/>
      <c r="N45" s="162"/>
      <c r="O45" s="162"/>
      <c r="P45" s="162"/>
      <c r="Q45" s="162"/>
      <c r="R45" s="162"/>
      <c r="S45" s="162"/>
      <c r="T45" s="162"/>
      <c r="U45" s="162"/>
      <c r="V45" s="162"/>
      <c r="W45" s="162"/>
    </row>
    <row r="46" spans="1:23" ht="12.75" customHeight="1">
      <c r="A46" s="14"/>
      <c r="B46" s="213"/>
      <c r="C46" s="167"/>
      <c r="D46" s="178"/>
      <c r="E46" s="182"/>
      <c r="F46" s="183"/>
      <c r="G46" s="183"/>
      <c r="H46" s="162"/>
      <c r="I46" s="164"/>
      <c r="J46" s="169"/>
      <c r="K46" s="169"/>
      <c r="L46" s="169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</row>
    <row r="47" spans="1:23" ht="12.75" customHeight="1">
      <c r="A47" s="14"/>
      <c r="B47" s="213"/>
      <c r="C47" s="167"/>
      <c r="D47" s="178"/>
      <c r="E47" s="182"/>
      <c r="F47" s="183"/>
      <c r="G47" s="183"/>
      <c r="H47" s="162"/>
      <c r="I47" s="164"/>
      <c r="J47" s="169"/>
      <c r="K47" s="169"/>
      <c r="L47" s="169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</row>
    <row r="48" spans="1:23" ht="12.75" customHeight="1">
      <c r="A48" s="14"/>
      <c r="B48" s="179"/>
      <c r="C48" s="180"/>
      <c r="D48" s="181"/>
      <c r="E48" s="182"/>
      <c r="F48" s="183"/>
      <c r="G48" s="183"/>
      <c r="H48" s="162"/>
      <c r="I48" s="164"/>
      <c r="J48" s="169"/>
      <c r="K48" s="169"/>
      <c r="L48" s="169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</row>
    <row r="49" spans="1:23" ht="12.75" customHeight="1">
      <c r="A49" s="14"/>
      <c r="B49" s="179"/>
      <c r="C49" s="180"/>
      <c r="D49" s="181"/>
      <c r="E49" s="182"/>
      <c r="F49" s="183"/>
      <c r="G49" s="183"/>
      <c r="H49" s="162"/>
      <c r="I49" s="164"/>
      <c r="J49" s="169"/>
      <c r="K49" s="169"/>
      <c r="L49" s="169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</row>
    <row r="50" spans="1:23" ht="12.75" customHeight="1">
      <c r="A50" s="14"/>
      <c r="B50" s="179"/>
      <c r="C50" s="180"/>
      <c r="D50" s="181"/>
      <c r="E50" s="182"/>
      <c r="F50" s="183"/>
      <c r="G50" s="183"/>
      <c r="H50" s="162"/>
      <c r="I50" s="164"/>
      <c r="J50" s="214"/>
      <c r="K50" s="214"/>
      <c r="L50" s="214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</row>
    <row r="51" spans="1:23" ht="12.75" customHeight="1">
      <c r="A51" s="14"/>
      <c r="B51" s="179"/>
      <c r="C51" s="180"/>
      <c r="D51" s="181"/>
      <c r="E51" s="182"/>
      <c r="F51" s="183"/>
      <c r="G51" s="183"/>
      <c r="H51" s="162"/>
      <c r="I51" s="164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</row>
    <row r="52" spans="1:23" ht="12.75" customHeight="1">
      <c r="A52" s="14"/>
      <c r="B52" s="178"/>
      <c r="C52" s="215"/>
      <c r="D52" s="178"/>
      <c r="E52" s="216"/>
      <c r="F52" s="178"/>
      <c r="G52" s="178"/>
      <c r="H52" s="162"/>
      <c r="I52" s="164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</row>
    <row r="53" spans="1:23" ht="12.75" customHeight="1">
      <c r="A53" s="14"/>
      <c r="B53" s="178"/>
      <c r="C53" s="217"/>
      <c r="D53" s="218"/>
      <c r="E53" s="219"/>
      <c r="F53" s="162"/>
      <c r="G53" s="218"/>
      <c r="H53" s="162"/>
      <c r="I53" s="164"/>
      <c r="J53" s="169"/>
      <c r="K53" s="220"/>
      <c r="L53" s="169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</row>
    <row r="54" spans="1:23" ht="12.75" customHeight="1">
      <c r="A54" s="14"/>
      <c r="B54" s="162"/>
      <c r="C54" s="162"/>
      <c r="D54" s="162"/>
      <c r="E54" s="221"/>
      <c r="F54" s="162"/>
      <c r="G54" s="162"/>
      <c r="H54" s="162"/>
      <c r="I54" s="164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</row>
    <row r="55" spans="1:23" ht="12.75" customHeight="1">
      <c r="A55" s="14"/>
      <c r="B55" s="162"/>
      <c r="C55" s="162"/>
      <c r="D55" s="162"/>
      <c r="E55" s="221"/>
      <c r="F55" s="162"/>
      <c r="G55" s="162"/>
      <c r="H55" s="162"/>
      <c r="I55" s="164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</row>
    <row r="56" spans="1:23" ht="12.75" customHeight="1">
      <c r="A56" s="14"/>
      <c r="B56" s="162"/>
      <c r="C56" s="162"/>
      <c r="D56" s="162"/>
      <c r="E56" s="221"/>
      <c r="F56" s="162"/>
      <c r="G56" s="162"/>
      <c r="H56" s="162"/>
      <c r="I56" s="164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</row>
    <row r="57" spans="1:23" ht="12.75" customHeight="1">
      <c r="A57" s="14"/>
      <c r="B57" s="162"/>
      <c r="C57" s="162"/>
      <c r="D57" s="162"/>
      <c r="E57" s="221"/>
      <c r="F57" s="162"/>
      <c r="G57" s="162"/>
      <c r="H57" s="162"/>
      <c r="I57" s="164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</row>
    <row r="58" spans="1:23" ht="12.75" customHeight="1">
      <c r="A58" s="14"/>
      <c r="B58" s="162"/>
      <c r="C58" s="162"/>
      <c r="D58" s="162"/>
      <c r="E58" s="221"/>
      <c r="F58" s="162"/>
      <c r="G58" s="162"/>
      <c r="H58" s="162"/>
      <c r="I58" s="164"/>
      <c r="J58" s="162"/>
      <c r="K58" s="162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</row>
    <row r="59" spans="1:23" ht="12.75" customHeight="1">
      <c r="A59" s="14"/>
      <c r="B59" s="162"/>
      <c r="C59" s="162"/>
      <c r="D59" s="162"/>
      <c r="E59" s="221"/>
      <c r="F59" s="162"/>
      <c r="G59" s="162"/>
      <c r="H59" s="162"/>
      <c r="I59" s="164"/>
      <c r="J59" s="162"/>
      <c r="K59" s="162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</row>
    <row r="60" spans="1:23" ht="12.75" customHeight="1">
      <c r="A60" s="14"/>
      <c r="B60" s="162"/>
      <c r="C60" s="162"/>
      <c r="D60" s="162"/>
      <c r="E60" s="221"/>
      <c r="F60" s="162"/>
      <c r="G60" s="162"/>
      <c r="H60" s="162"/>
      <c r="I60" s="164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</row>
    <row r="61" spans="1:23" ht="12.75" customHeight="1">
      <c r="A61" s="14"/>
      <c r="B61" s="162"/>
      <c r="C61" s="162"/>
      <c r="D61" s="162"/>
      <c r="E61" s="221"/>
      <c r="F61" s="162"/>
      <c r="G61" s="162"/>
      <c r="H61" s="162"/>
      <c r="I61" s="164"/>
      <c r="J61" s="169"/>
      <c r="K61" s="169"/>
      <c r="L61" s="169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</row>
    <row r="62" spans="1:23" ht="12.75" customHeight="1">
      <c r="A62" s="14"/>
      <c r="B62" s="162"/>
      <c r="C62" s="162"/>
      <c r="D62" s="162"/>
      <c r="E62" s="221"/>
      <c r="F62" s="162"/>
      <c r="G62" s="162"/>
      <c r="H62" s="162"/>
      <c r="I62" s="164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</row>
    <row r="63" spans="1:23" ht="12.75" customHeight="1">
      <c r="A63" s="14"/>
      <c r="B63" s="162"/>
      <c r="C63" s="162"/>
      <c r="D63" s="162"/>
      <c r="E63" s="221"/>
      <c r="F63" s="162"/>
      <c r="G63" s="162"/>
      <c r="H63" s="162"/>
      <c r="I63" s="164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</row>
    <row r="64" spans="1:23" ht="12.75" customHeight="1">
      <c r="A64" s="14"/>
      <c r="B64" s="162"/>
      <c r="C64" s="162"/>
      <c r="D64" s="162"/>
      <c r="E64" s="221"/>
      <c r="F64" s="162"/>
      <c r="G64" s="162"/>
      <c r="H64" s="162"/>
      <c r="I64" s="164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</row>
    <row r="65" spans="1:23" ht="12.75" customHeight="1">
      <c r="A65" s="14"/>
      <c r="B65" s="162"/>
      <c r="C65" s="162"/>
      <c r="D65" s="162"/>
      <c r="E65" s="221"/>
      <c r="F65" s="162"/>
      <c r="G65" s="162"/>
      <c r="H65" s="162"/>
      <c r="I65" s="164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</row>
    <row r="66" spans="1:23" ht="12.75" customHeight="1">
      <c r="A66" s="14"/>
      <c r="B66" s="162"/>
      <c r="C66" s="162"/>
      <c r="D66" s="162"/>
      <c r="E66" s="221"/>
      <c r="F66" s="162"/>
      <c r="G66" s="162"/>
      <c r="H66" s="162"/>
      <c r="I66" s="164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</row>
    <row r="67" spans="1:23" ht="12.75" customHeight="1">
      <c r="A67" s="14"/>
      <c r="B67" s="162"/>
      <c r="C67" s="162"/>
      <c r="D67" s="162"/>
      <c r="E67" s="221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</row>
    <row r="68" spans="1:23" ht="12.75" customHeight="1">
      <c r="A68" s="14"/>
      <c r="B68" s="162"/>
      <c r="C68" s="162"/>
      <c r="D68" s="162"/>
      <c r="E68" s="221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</row>
    <row r="69" spans="1:23" ht="12.75" customHeight="1">
      <c r="A69" s="14"/>
      <c r="B69" s="162"/>
      <c r="C69" s="162"/>
      <c r="D69" s="162"/>
      <c r="E69" s="221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</row>
    <row r="70" spans="1:23" ht="12.75" customHeight="1">
      <c r="A70" s="14"/>
      <c r="B70" s="162"/>
      <c r="C70" s="162"/>
      <c r="D70" s="162"/>
      <c r="E70" s="221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</row>
    <row r="71" spans="1:23" ht="12.75" customHeight="1">
      <c r="A71" s="14"/>
      <c r="B71" s="162"/>
      <c r="C71" s="162"/>
      <c r="D71" s="162"/>
      <c r="E71" s="221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</row>
    <row r="72" spans="1:23" ht="12.75" customHeight="1">
      <c r="A72" s="14"/>
      <c r="B72" s="162"/>
      <c r="C72" s="162"/>
      <c r="D72" s="162"/>
      <c r="E72" s="221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</row>
    <row r="73" spans="1:23" ht="13.5" customHeight="1">
      <c r="A73" s="14"/>
      <c r="B73" s="162"/>
      <c r="C73" s="162"/>
      <c r="D73" s="162"/>
      <c r="E73" s="221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</row>
    <row r="74" spans="1:23" ht="13.5" customHeight="1">
      <c r="A74" s="14"/>
      <c r="B74" s="162"/>
      <c r="C74" s="162"/>
      <c r="D74" s="162"/>
      <c r="E74" s="221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</row>
    <row r="75" spans="1:23" ht="13.5" customHeight="1">
      <c r="A75" s="14"/>
      <c r="B75" s="162"/>
      <c r="C75" s="162"/>
      <c r="D75" s="162"/>
      <c r="E75" s="221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</row>
    <row r="76" spans="1:23" ht="13.5" customHeight="1">
      <c r="A76" s="14"/>
      <c r="B76" s="162"/>
      <c r="C76" s="162"/>
      <c r="D76" s="162"/>
      <c r="E76" s="221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</row>
    <row r="77" spans="1:23" ht="13.5" customHeight="1">
      <c r="A77" s="14"/>
      <c r="B77" s="162"/>
      <c r="C77" s="162"/>
      <c r="D77" s="162"/>
      <c r="E77" s="221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</row>
    <row r="78" spans="1:23" ht="13.5" customHeight="1">
      <c r="A78" s="14"/>
      <c r="B78" s="162"/>
      <c r="C78" s="162"/>
      <c r="D78" s="162"/>
      <c r="E78" s="221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</row>
    <row r="79" spans="1:23" ht="13.5" customHeight="1">
      <c r="A79" s="14"/>
      <c r="B79" s="162"/>
      <c r="C79" s="162"/>
      <c r="D79" s="162"/>
      <c r="E79" s="221"/>
      <c r="F79" s="162"/>
      <c r="G79" s="162"/>
      <c r="H79" s="162"/>
      <c r="I79" s="162"/>
      <c r="J79" s="162"/>
      <c r="K79" s="162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</row>
    <row r="80" ht="13.5" customHeight="1">
      <c r="A80" s="14"/>
    </row>
    <row r="81" ht="13.5" customHeight="1">
      <c r="A81" s="14"/>
    </row>
    <row r="82" ht="13.5" customHeight="1">
      <c r="A82" s="14"/>
    </row>
    <row r="83" ht="13.5" customHeight="1">
      <c r="A83" s="14"/>
    </row>
    <row r="84" ht="13.5" customHeight="1">
      <c r="A84" s="14"/>
    </row>
    <row r="85" ht="13.5" customHeight="1">
      <c r="A85" s="14"/>
    </row>
    <row r="86" ht="13.5" customHeight="1">
      <c r="A86" s="14"/>
    </row>
    <row r="87" ht="13.5" customHeight="1">
      <c r="A87" s="14"/>
    </row>
    <row r="88" ht="13.5" customHeight="1">
      <c r="A88" s="14"/>
    </row>
    <row r="89" ht="13.5" customHeight="1">
      <c r="A89" s="14"/>
    </row>
    <row r="90" ht="13.5" customHeight="1">
      <c r="A90" s="14"/>
    </row>
    <row r="91" ht="12.75" customHeight="1">
      <c r="A91" s="14"/>
    </row>
    <row r="92" ht="12.75">
      <c r="A92" s="14"/>
    </row>
    <row r="93" ht="12.75">
      <c r="A93" s="14"/>
    </row>
    <row r="94" ht="12.75">
      <c r="A94" s="14"/>
    </row>
  </sheetData>
  <sheetProtection/>
  <printOptions/>
  <pageMargins left="0.5118110236220472" right="0.15748031496062992" top="0.5511811023622047" bottom="0.11811023622047245" header="0" footer="0.1968503937007874"/>
  <pageSetup fitToHeight="1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SuiBiTrans</dc:title>
  <dc:subject/>
  <dc:creator>BLW/OFAG/AGRIDEA</dc:creator>
  <cp:keywords/>
  <dc:description/>
  <cp:lastModifiedBy>Irene Weyermann</cp:lastModifiedBy>
  <cp:lastPrinted>2018-01-04T10:03:43Z</cp:lastPrinted>
  <dcterms:created xsi:type="dcterms:W3CDTF">2009-08-14T13:37:58Z</dcterms:created>
  <dcterms:modified xsi:type="dcterms:W3CDTF">2020-09-17T13:45:46Z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reigabedatum">
    <vt:filetime>2015-12-19T23:00:00Z</vt:filetime>
  </property>
</Properties>
</file>